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465" windowWidth="14940" windowHeight="16440"/>
  </bookViews>
  <sheets>
    <sheet name="ГП_Туризм_2020" sheetId="2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9" i="2" l="1"/>
  <c r="H58" i="2"/>
  <c r="K58" i="2"/>
  <c r="G58" i="2"/>
  <c r="L31" i="2"/>
  <c r="L58" i="2" s="1"/>
  <c r="H31" i="2"/>
  <c r="D31" i="2" l="1"/>
  <c r="D20" i="2"/>
  <c r="C20" i="2"/>
  <c r="C58" i="2" s="1"/>
  <c r="E58" i="2"/>
  <c r="L15" i="2" l="1"/>
  <c r="L20" i="2" l="1"/>
  <c r="K20" i="2"/>
  <c r="H20" i="2"/>
  <c r="G20" i="2"/>
  <c r="H15" i="2" l="1"/>
  <c r="H25" i="2"/>
  <c r="D25" i="2" l="1"/>
  <c r="D23" i="2"/>
  <c r="D58" i="2" l="1"/>
  <c r="N52" i="2"/>
  <c r="M52" i="2"/>
  <c r="K52" i="2"/>
  <c r="J52" i="2"/>
  <c r="I52" i="2"/>
  <c r="G52" i="2"/>
  <c r="F52" i="2"/>
  <c r="E52" i="2"/>
  <c r="C52" i="2"/>
  <c r="E40" i="2" l="1"/>
  <c r="F40" i="2"/>
  <c r="G40" i="2"/>
  <c r="I40" i="2"/>
  <c r="J40" i="2"/>
  <c r="K40" i="2"/>
  <c r="M40" i="2"/>
  <c r="E35" i="2"/>
  <c r="G35" i="2"/>
  <c r="J35" i="2"/>
  <c r="K35" i="2"/>
  <c r="M35" i="2"/>
  <c r="N35" i="2"/>
  <c r="C35" i="2"/>
  <c r="E32" i="2"/>
  <c r="F32" i="2"/>
  <c r="G32" i="2"/>
  <c r="F28" i="2"/>
  <c r="G28" i="2"/>
  <c r="J28" i="2"/>
  <c r="K28" i="2"/>
  <c r="M28" i="2"/>
  <c r="N28" i="2"/>
  <c r="E23" i="2"/>
  <c r="F23" i="2"/>
  <c r="G23" i="2"/>
  <c r="I23" i="2"/>
  <c r="J23" i="2"/>
  <c r="K23" i="2"/>
  <c r="M23" i="2"/>
  <c r="N23" i="2"/>
  <c r="E15" i="2"/>
  <c r="F15" i="2"/>
  <c r="G15" i="2"/>
  <c r="I15" i="2"/>
  <c r="J15" i="2"/>
  <c r="K15" i="2"/>
  <c r="M15" i="2"/>
  <c r="N15" i="2"/>
  <c r="E49" i="2"/>
  <c r="F49" i="2"/>
  <c r="G49" i="2"/>
  <c r="I49" i="2"/>
  <c r="K49" i="2"/>
  <c r="M49" i="2"/>
  <c r="N49" i="2"/>
  <c r="C49" i="2"/>
  <c r="K51" i="2" l="1"/>
  <c r="G51" i="2"/>
  <c r="N51" i="2"/>
  <c r="J51" i="2"/>
  <c r="F51" i="2"/>
  <c r="C32" i="2" l="1"/>
  <c r="C28" i="2"/>
  <c r="C23" i="2"/>
  <c r="C51" i="2" l="1"/>
</calcChain>
</file>

<file path=xl/sharedStrings.xml><?xml version="1.0" encoding="utf-8"?>
<sst xmlns="http://schemas.openxmlformats.org/spreadsheetml/2006/main" count="165" uniqueCount="121">
  <si>
    <t>№</t>
  </si>
  <si>
    <t>Наименование  основного мероприятия, мероприятия основного мероприятия</t>
  </si>
  <si>
    <t>Федеральный бюджет</t>
  </si>
  <si>
    <t>Областной бюджет</t>
  </si>
  <si>
    <t>Местные бюджеты</t>
  </si>
  <si>
    <t>Прочие источники</t>
  </si>
  <si>
    <t>1.</t>
  </si>
  <si>
    <t>1.1.</t>
  </si>
  <si>
    <t>1.2.</t>
  </si>
  <si>
    <t>1.3.</t>
  </si>
  <si>
    <t>2.</t>
  </si>
  <si>
    <t>2.1.</t>
  </si>
  <si>
    <t>3.</t>
  </si>
  <si>
    <t>Создание на территории Ленинградской области универсальных средств размещения (кемпингов)</t>
  </si>
  <si>
    <t>Организация и проведение обучающих мероприятий для специалистов в сфере туризма и экскурсоводов</t>
  </si>
  <si>
    <t>Сведения о достигнутых результатах</t>
  </si>
  <si>
    <t>Оценка выполнения</t>
  </si>
  <si>
    <t>Проведение конгрессно-выставочных мероприятий, обеспечение участия Ленинградской области в конгрессно-выставочных мероприятиях на российском и международном туристских рынках</t>
  </si>
  <si>
    <t>Разработка, издание и распространение тематического журнала, посвященного туризму в Ленинградской области</t>
  </si>
  <si>
    <t>Проведение событийных и специализированных мероприятий (праздники, фестивали, туристские походы и слеты) по продвижению туристского потенциала Ленинградской области, направленных на привлечение туристов в Ленинградскую область</t>
  </si>
  <si>
    <t>Реализация проекта туристско-экскурсионных поездок для школьников и учащихся «Мой родной край – Ленинградская область»</t>
  </si>
  <si>
    <t>1.4.</t>
  </si>
  <si>
    <t>1.5.</t>
  </si>
  <si>
    <t>Внедрение и модернизация интерактивных, мультимедийных и информационных компонентов в сфере туризма</t>
  </si>
  <si>
    <t>Создание на территории Ленинградской области туристского тематического парка</t>
  </si>
  <si>
    <t>Развитие системы туристской навигации и ориентирующей информации</t>
  </si>
  <si>
    <t>Создание филиалов ГБУ ЛО «Информационно-туристский центр»</t>
  </si>
  <si>
    <t>Разработка методических рекомендаций, направленных на создание условий для развития туризма в Ленинградской области</t>
  </si>
  <si>
    <t>Всего по государственной программе</t>
  </si>
  <si>
    <t>1.6.</t>
  </si>
  <si>
    <t>1.7.</t>
  </si>
  <si>
    <t>Наименование государственной программы: "Развитие внутреннего и въездного туризма в Ленинградской области"</t>
  </si>
  <si>
    <t>Отчет 
о реализации государственной программы</t>
  </si>
  <si>
    <t>Фактическое финансирование государственной программы на отчетную дату (нарастающим итогом) (тыс. рублей)</t>
  </si>
  <si>
    <t>Выполнено на отчетную дату (нарастающим итогом) 
(тыс. рублей)</t>
  </si>
  <si>
    <t>Ответственнный исполнитель: комитет по культуре и туризму  Ленинградской области</t>
  </si>
  <si>
    <t>Приложение 1</t>
  </si>
  <si>
    <t>Мероприятия, направленные на достижение цели федерального проекта "Развитие туристической инфраструктуры"</t>
  </si>
  <si>
    <t>Проектная часть</t>
  </si>
  <si>
    <t>Создание на территории Ленинградской области объектов придорожной инфраструктуры «Зеленые стоянки», разработку проектно - сметной документации</t>
  </si>
  <si>
    <t>Мероприятие, направленное на достижение цели федерального проекта "Повышение доступности туристических продуктов"</t>
  </si>
  <si>
    <t>Мероприятия, направленные на достижение цели федерального проекта "Совершенствование управления в сфере туризма"</t>
  </si>
  <si>
    <t>Проведение конкурсов среди  специалистов сферы туризма Ленинградской области, в том числе конкурса профессионального мастерства среди работников сферы туризма Ленинградской области, конкурса «Лучшие в туризме Ленинградской области»</t>
  </si>
  <si>
    <t>4.</t>
  </si>
  <si>
    <t>Предоставление субсидии муниципальным образованиям  на реализацию проекта  "Вело 47"</t>
  </si>
  <si>
    <t>4.1.</t>
  </si>
  <si>
    <t>Процессная часть</t>
  </si>
  <si>
    <t>Комплекс процессных мероприятий "Развитие туристского потенциала Ленинградской области"</t>
  </si>
  <si>
    <t>Проведение событийных и специализированных мероприятий по продвижению туристского потенциала туристско - рекреационного кластера в селе Старая Ладога Волховского района Ленинградской области</t>
  </si>
  <si>
    <t>1.8.</t>
  </si>
  <si>
    <t>Проведение деловых мероприятий, конференций, форумов, презентаций, сессий, круглых столов и др., направленных на развитие и продвижение туристского потенциала Ленинградской области</t>
  </si>
  <si>
    <t>1.9.</t>
  </si>
  <si>
    <t>Проведение инфотуров, пресс-туров</t>
  </si>
  <si>
    <t>1.10.</t>
  </si>
  <si>
    <t>1.11.</t>
  </si>
  <si>
    <t>Модернизация, поддержка и продвижение туристского портала Ленинградской области, расширение представленной информации на иностранных языках. Проведение информационной компании в социальных сетях, направленной на внутренний, общероссийский и зарубежный рынки</t>
  </si>
  <si>
    <t>1.12.</t>
  </si>
  <si>
    <t>Обеспечение деятельности ГБУ ЛО "Информационно-туристский центр</t>
  </si>
  <si>
    <t>1.13.</t>
  </si>
  <si>
    <t>1.14.</t>
  </si>
  <si>
    <t>1.15.</t>
  </si>
  <si>
    <t>Размещение наружной рекламы о туристском потенциале  туристско-рекреационного кластера в селе Старая Ладога Волховского района Ленинградской области</t>
  </si>
  <si>
    <t>1.16.</t>
  </si>
  <si>
    <t>1.17.</t>
  </si>
  <si>
    <t>1.19.</t>
  </si>
  <si>
    <t>1.18.</t>
  </si>
  <si>
    <t>1.20.</t>
  </si>
  <si>
    <t>Оказание содействия развитию действующих и вновь создаваемых туристских информационных центров  посредством методических рекомендаций и информирования</t>
  </si>
  <si>
    <t>Размещение публикаций рекламного характера о туристском потенциале туристско-рекреационного кластера в селе Старая Ладога Волховского района Ленинградской области в профильных федеральных печатных средствах массовой информации</t>
  </si>
  <si>
    <t>Федеральный проект "Развитие туристической инфраструктуры"</t>
  </si>
  <si>
    <t>2.2.</t>
  </si>
  <si>
    <t>2.3.</t>
  </si>
  <si>
    <t>2.4.</t>
  </si>
  <si>
    <t>Федеральный проект "Повышение доступности туристических продуктов"</t>
  </si>
  <si>
    <t>5.</t>
  </si>
  <si>
    <t>5.1.</t>
  </si>
  <si>
    <t>Приоритетный проект "Вело 47"</t>
  </si>
  <si>
    <t>Разработка и изготовление  информационных материалов (карт, буклетов)  о туристском потенциале туристско-рекреационного кластера в селе Старая Ладога Волховского района Ленинградской области</t>
  </si>
  <si>
    <t>Разработка и изготовление  информационных материалов о туристских возможностях Ленинградской области с использованием туристского бренда Лениинградской области (изготовление печатных материалов: карт, буклетов, справочников, путеводителей и т.п.)</t>
  </si>
  <si>
    <t>Разработка и изготовление презентационных материалов и сувенирной продукции с использованием туристского бренда и исторических символов Ленинградской области для вручения туристам, участникам и гостям мероприятий, проводимых на территории Ленинградской области, регионов Российской Федерации и за рубежом</t>
  </si>
  <si>
    <t>Размещение информации о туристских ресурсах, о  крупных событийных мероприятиях Ленинградской области посредством наружной рекламы</t>
  </si>
  <si>
    <t>Создание и размещение информационного контента о  туристскких продуктах и туристских ресурсах Ленинградской области</t>
  </si>
  <si>
    <t>Обеспечение участия Ленинградской области в межрегиональных и международных туристских проектах, мероприятиях национальных туристских маршрутов, в том числе "Серебряное ожерелье России", "Государева дорога" и др.</t>
  </si>
  <si>
    <t>Объем финансового обеспечения Государственной программы в 2023 году, тыс.руб.</t>
  </si>
  <si>
    <t>Разработка и реализация комплекса мер, направленного на повышение доступности и популяризацию туризма для детей школьного возраста посредством предоставления социального сертификата</t>
  </si>
  <si>
    <t>Создание и внедрение программы поддержки и продвижения событийных мероприятий</t>
  </si>
  <si>
    <t>3.1</t>
  </si>
  <si>
    <t>3.2.</t>
  </si>
  <si>
    <t>5.2.</t>
  </si>
  <si>
    <t>6.</t>
  </si>
  <si>
    <t>6.1.</t>
  </si>
  <si>
    <t>Отчетный период: январь - декабрь 2023 года</t>
  </si>
  <si>
    <t>Мероприятие выполнено</t>
  </si>
  <si>
    <t>Исполнен договор на оказание услуг по разработке платформы дополненной реальности в рамках "Палеотура" в Тосненском районе.</t>
  </si>
  <si>
    <t>Исполнен контракт на оказание услуг по организации и проведению туристского Форума «Туризм и индустрия гостеприимства в Ленинградской области» и Конкурса профессионального мастерства среди работников сферы туризма Ленинградской области «Лучшие в туризме», направленных на развитие и продвижение туристского потенциала Ленинградской области</t>
  </si>
  <si>
    <t>1. Исполнен договор на обеспечение участия Ленинградской области в межрегиональном  проекте II Всероссийской премии Russian Travel Awards 2022г.                                                                                                           
2. Исполнен  Контракт на организацию и проведение инфо-пресс туров по национальным туристским маршрутам «Государева Дорога» и «Истории и тайны Средневекового Выборга» с участием федеральных и региональных туроператоров.
3. Исполнен контракт на оказание услуг по организации и проведению туристского исторического фестиваля «Новая Ладога – город рыбаков» в рамках межрегионального проекта «Серебряное ожерелье России».
4. Исполнен контракт на оказание услуг по организации и проведению туристского фестиваля в рамках продвижения туристского потенциала в селе Старая Ладога и межрегионального туристского проекта «Серебряное ожерелье России». 
5. Исполнен договор на оказание услуг по организации и проведению информационного тура для учителей в рамках презентации межрегионального туристского проекта "Серебряное ожерелье России".
6. Исполнен договор на поставку сувенирной продукции с нанесением (футболка с логотипом межрегионального турист проекта "Серебряное ожерелье России").
7. Исполнен договор на поставку информац материалов о турист потенциале Ленинградской области (путеводитель по маршруту межрегионального турист проекта "Серебряное ожерелье России".
8. Исполнен договор на оказание услуг по обеспечению безопасности туристского фестиваля в рамках продвижения туристского потенциала в селе Старая Ладога и межрегионального туристского проекта «Серебряное ожерелье России».
9. Исполнен контракт на оказание услуг по организации и проведению инфо-пресс тура (мультимодальный тур) «От истоков древней Руси до наших дней» в рамках межрегионального туристского проекта «Серебряное ожерелье России».
10. Исполнен контракт на оказание услуг по организации и проведению инфотура для учителей в рамках презентации межрег турист проекта "Истории и тайны Средневекового Выборга".</t>
  </si>
  <si>
    <t>За счет экономии 2022 года</t>
  </si>
  <si>
    <t>Исполнен контракт на оказание услуг по организации зоны мобильного информационно-туристского центра Ленинградской области на событийных мероприятиях в рамках продвижения межрегионального историко-культурного туристского проекта «Серебряное ожерелье России».</t>
  </si>
  <si>
    <t>Исполнен договор по поставке информационных материалов о туристских возможностях Ленинградской области (карта по с. Старая Ладога).</t>
  </si>
  <si>
    <t>1. Исполнен контракт на оказание услуг по организации и проведению туристского фестиваля в рамках продвижения туристского потенциала в селе Старая Ладога и межрегионального туристского проекта «Серебряное ожерелье России».
2. Исполнен контракт на оказание услуг по организации и проведению Туристского фестиваля.</t>
  </si>
  <si>
    <t> 1. Исполнен контракт на поставку информационных материалов о туристских возможностях Ленинградской области (Буклет, г. Тосно).
2. Исполнен контракт на поставку информационных материалов о туристских возможностях Ленинградской области (информационный материал Тип 1 (путеводитель по Ленинградской области).
3. Исполнен контракт на поставку информационных материалов о туристских возможностях Ленинградской области (Информационный материал Тип 2 (путеводитель по детскому туризму).
4. Исполнен договор на оказание услуг по разработке информационных материалов о туристских возможностях Ленинградской области (Календарь событий).
5. Исполнен контракт на Оказание услуг по разработке дизайн-макета информационных материалов о туристских возможностях Ленинградской области (национальный проект "Туризм и индустрия гостеприимства").
6. Исполнен контракт на поставку информационных материалов о туристских возможностях Ленинградской области (буклет к форуму Ладога).
7. Исполнен договор на поставку информационных материалов о туристских возможностях Ленинградской области (По проектам Петровские города, ГД, Буклет Истории и тайны средневекового Выборга).
8. Исполнен договор на поставку информационных материалов о туристских возможностях Ленинградской области (по проектам СО). 
9. Заключен договор на поставку информационных материалов о туристских возможностях Ленинградской области (Брендбук+ 10 причин посетить ЛО. (Планируемый срок достижения результата предоставления субсидии: 1 квартал 2024 года.)
10. Заключен контракт на Оказание услуг по разработке дизайн-макета информационных материалов о туристских возможностях Ленинградской области ("Тропа 47", "Пушкинские места в Ленинградской области"). (Планируемый срок достижения результата предоставления субсидии: 1 квартал 2024 года.)</t>
  </si>
  <si>
    <t>Исполнен договор на поставку информационных материалов о утристских возможностях Ленинградской области.</t>
  </si>
  <si>
    <t xml:space="preserve">1. Исполнен контракт на поставку презентационных материалов с использованием туристского логотипа ЛО (значок).
2. Исполнен договор на поставку презентационных материалов с использованием туристского логотипа ЛО (головной убор).
3. Исполнен контракт на поставку презентационных материалов с использованием туристского логотипа ЛО (свисток).
5. Исполнен Контракт на поставку презентационных материалов с использованием туристского логотипа ЛО (пакеты).
6. Исполнен Договор на поставку презентационных материалов с использованием туристского логотипа ЛО (фляга).
7. Исполнен Договор на поставку презентационных материалов с использованием туристского логотипа ЛО (USB-флеш-накопитель).
8. Исполнен Договор на поставку презентационных материалов с использованием туристского логотипа ЛО (открытки,вкладыши,конверты).
9. Исполнен Договор на поставку презентационных материалов с использованием туристского логотипа ЛО (Наклейки Тип 1,Тип 2).
10. Исполнен Контракт на поставку презентационных материалов с использованием туристского логотипа ЛО (снеговик).
11. Заключен Контракт на поставку презентационных материалов с использованием туристского логотипа ЛО (календари).
12. Исполнен Контракт на поставку презентационных материалов с использованием туристского логотипа ЛО (значки, ручка).
13. Исполнен Контракт на поставку презентационных материалов с использованием туристского логотипа ЛО (шоппер).
14. Исполнен Договор на поставку презентационных материалов с использованием туристского логотипа ЛО (карта ЛО).
15. Заключен Договор на поставку презентационных материалов с использованием туристского логотипа ЛО (рюкзак-холодильник). 
</t>
  </si>
  <si>
    <t xml:space="preserve"> Исполнен Договор на поставку презентационных материалов с использованием туристского логотипа ЛО (Наклейки Тип 1,Тип 2).</t>
  </si>
  <si>
    <t>1. Выполнен контаркт на оказание услуг по обеспечению участия Ленинградской области в выставке "ИНТУРМАРКЕТ - 2023" (г. Москва, Россия, 13-15 марта).
2. Выполнен контракт на оказание услуг по обеспечению участия участия Ленинградской области в 19 Азербайджанской международной туристической выставке «Aitf».
3.  Выполнен контракт на оказание услуг по обеспечению участия Ленинградской области в выставке«Отдых 2023» ( г. Минск, Республика Беларусь, 13 апреля-15 апреля).
4. Выполнен контракт 12 на оказание услуг по обеспечению участия Ленинградской области в Российском туристическом форуме Путешествуй.</t>
  </si>
  <si>
    <t>1. Исполнен контракт на оказание услуг по организации и проведению Деловых встреч «Туризм и индустрия гостеприимства в Ленинградской области», направленных на развитие и продвижение туристского потенциала Ленинградской области.
2. Исполнен контракт на оказание услуг по организации и проведению туристского Форума «Туризм и индустрия гостеприимства в Ленинградской области» и Конкурса профессионального мастерства среди работников сферы туризма Ленинградской области «Лучшие в туризме», направленных на развитие и продвижение туристского потенциала Ленинградской области.</t>
  </si>
  <si>
    <t>1. Исполнен контракт на организацию и проведение инфо-пресс тура с участием российских туроператоров   в рамках года "Команда знаний в Ленинградской области".
2. Исполнен контракт на организацию и проведение инфо-пресс туров «Военно-патриотический туризм в Ленинградской области» для российских туроператоров и представителей СМИ и блогеров.
3. Исполнен контракт на оказание услуг по организации приема съёмочной группы телеканала «Моя планета» для съемки программы «А дома лучше. Ленинградская область», рекламирующих туристские возможности Ленинградской области, направленной на привлечение туристов в Ленинградскую область.</t>
  </si>
  <si>
    <t>1. Исполнен контракт на оказание услуг по организации приема съёмочной группы телеканала «Моя планета» для съемки программы «А дома лучше. Ленинградская область», рекламирующих туристские возможности Ленинградской области, направленной на привлечение туристов в Ленинградскую область.</t>
  </si>
  <si>
    <t>1. Исполнен контракт на оказание услуг по организации и проведению Туристского фестиваля «Корюшка идёт!».
2. Исполнен договор на оказание услуг по организации безопасности на фестивале "Корюшка идет!".
3. Исполнен  контракт на оказание услуг по организации и проведению туристского фестиваля «Калейдоскоп вкуса».
4. Исполнен контракт на оказание услуг по организации и проведению туристского похода на звание «Турист Ленинградской области».
5. Исполнен контракт на организацию площадок Туристского мотофестиваля «Балтик Ралли» - Певческое поле и Палаточный лагерь.
6. Исполнен контракт на организацию интерактивных площадок Туристского мотофестиваля «Балтик Ралли».</t>
  </si>
  <si>
    <t>Исполнен контракт на оказание услуг по организации и проведению туристского похода на звание «Турист Ленинградской области».</t>
  </si>
  <si>
    <t>Исполнен контракт оказание услуг по сопровождению государственной информационной системы  Ленинградской области «Официальный туристский портал Ленинградской области lentravel.ru».</t>
  </si>
  <si>
    <t>Произведены выплаты заработной платы, командировочных расходов, налогов, услуг связи, транспортных расходов, аренды, страхования и др.</t>
  </si>
  <si>
    <t>1. Исполнен контракт на создание информационного и видеоконтента о туристском фестивале «Корюшка идёт!» и размещение его в средствах массовой информации.
2. Исполнен договор на оказание услуг по размещению публикаций рекламного характера о туристском потенциале Ленинградской области.
3. Исполнен договор на оказание услуг по размещению публикаций рекламного характера о туристском потенциале Ленинградской области.</t>
  </si>
  <si>
    <t>1. Исполнен контракт на оказание услуг по изготовлению и размещению информации о крупных событийных мероприятиях, туристских ресурсах Ленинградской области и туристском потенциале туристско-рекреационного кластера в селе Старая Ладога посредством наружной рекламы.</t>
  </si>
  <si>
    <t>Установлено 9 информационных щитов.</t>
  </si>
  <si>
    <t xml:space="preserve">В рамках реализации мероприятия в поездки по социальным сертификатам съездили 3800 детей. </t>
  </si>
  <si>
    <t>Проведено событийное мероприятие  "Baltic Rally".</t>
  </si>
  <si>
    <t>В рамках реализации мероприятия выдана субсидия Тосненскому району на строительтво велодорожки.</t>
  </si>
  <si>
    <t>Исполнен государственный контракт на оказание услуг по разработке концепции и методических рекомендаций по созданию услуовий для развития автомобильного туризма и малых объектов размещения в Ленинградской области.</t>
  </si>
  <si>
    <t>В рамках реализации проекта в поездки съездили 3291 ребенок.</t>
  </si>
  <si>
    <t>В памках реализации проекта предоставлены субсидии юридическим лицами и индивидуальным предпринимателям на реализацию проектов по развитию туристической инфраструктуры на территории Ленинградской обласи (строительство кемпингов и атокемпингов, приобритение туристского оборудования, строительство туристических маршрутов и др.)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</si>
</sst>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0;\-0.00;\-;@"/>
    <numFmt numFmtId="165" formatCode="#,##0.00###"/>
    <numFmt numFmtId="166" formatCode="?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7">
    <xf numFmtId="0" fontId="0" fillId="0" borderId="0" xfId="0"/>
    <xf numFmtId="164" fontId="3" fillId="0" borderId="0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164" fontId="3" fillId="0" borderId="0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/>
    <xf numFmtId="0" fontId="8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  <xf numFmtId="164" fontId="3" fillId="2" borderId="0" xfId="0" applyNumberFormat="1" applyFont="1" applyFill="1" applyBorder="1" applyAlignment="1">
      <alignment horizontal="center" vertical="center"/>
    </xf>
    <xf numFmtId="0" fontId="0" fillId="2" borderId="0" xfId="0" applyFill="1"/>
    <xf numFmtId="0" fontId="5" fillId="0" borderId="1" xfId="0" applyFont="1" applyFill="1" applyBorder="1" applyAlignment="1">
      <alignment horizontal="left" vertical="center"/>
    </xf>
    <xf numFmtId="0" fontId="0" fillId="2" borderId="0" xfId="0" applyFill="1" applyBorder="1"/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 readingOrder="1"/>
    </xf>
    <xf numFmtId="14" fontId="6" fillId="0" borderId="1" xfId="0" applyNumberFormat="1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center" vertical="center" readingOrder="1"/>
    </xf>
    <xf numFmtId="165" fontId="6" fillId="0" borderId="1" xfId="1" applyNumberFormat="1" applyFont="1" applyFill="1" applyBorder="1" applyAlignment="1">
      <alignment horizontal="center" vertical="center" readingOrder="1"/>
    </xf>
    <xf numFmtId="164" fontId="2" fillId="0" borderId="3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left" vertical="center" wrapText="1"/>
    </xf>
    <xf numFmtId="165" fontId="5" fillId="0" borderId="1" xfId="1" applyNumberFormat="1" applyFont="1" applyFill="1" applyBorder="1" applyAlignment="1">
      <alignment horizontal="center" vertical="center" readingOrder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165" fontId="2" fillId="0" borderId="1" xfId="1" applyNumberFormat="1" applyFont="1" applyFill="1" applyBorder="1" applyAlignment="1">
      <alignment horizontal="center" vertical="center" readingOrder="1"/>
    </xf>
    <xf numFmtId="165" fontId="2" fillId="0" borderId="2" xfId="0" applyNumberFormat="1" applyFont="1" applyFill="1" applyBorder="1" applyAlignment="1">
      <alignment horizontal="center" vertical="center" readingOrder="1"/>
    </xf>
    <xf numFmtId="165" fontId="7" fillId="0" borderId="1" xfId="1" applyNumberFormat="1" applyFont="1" applyFill="1" applyBorder="1" applyAlignment="1">
      <alignment horizontal="center" vertical="center" readingOrder="1"/>
    </xf>
    <xf numFmtId="165" fontId="7" fillId="0" borderId="2" xfId="0" applyNumberFormat="1" applyFont="1" applyFill="1" applyBorder="1" applyAlignment="1">
      <alignment horizontal="center" vertical="center" readingOrder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164" fontId="2" fillId="0" borderId="1" xfId="0" applyNumberFormat="1" applyFont="1" applyFill="1" applyBorder="1" applyAlignment="1">
      <alignment vertical="distributed" wrapText="1"/>
    </xf>
    <xf numFmtId="165" fontId="5" fillId="0" borderId="1" xfId="0" applyNumberFormat="1" applyFont="1" applyFill="1" applyBorder="1" applyAlignment="1">
      <alignment horizontal="center" vertical="center" wrapText="1" readingOrder="1"/>
    </xf>
    <xf numFmtId="49" fontId="6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 applyProtection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165" fontId="6" fillId="0" borderId="1" xfId="0" applyNumberFormat="1" applyFont="1" applyFill="1" applyBorder="1" applyAlignment="1">
      <alignment horizontal="center" vertical="center" readingOrder="1"/>
    </xf>
    <xf numFmtId="2" fontId="6" fillId="0" borderId="1" xfId="0" applyNumberFormat="1" applyFont="1" applyFill="1" applyBorder="1" applyAlignment="1">
      <alignment horizontal="center" vertical="center" readingOrder="1"/>
    </xf>
    <xf numFmtId="49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readingOrder="1"/>
    </xf>
    <xf numFmtId="0" fontId="2" fillId="0" borderId="0" xfId="0" applyFont="1" applyFill="1" applyAlignment="1">
      <alignment horizontal="justify" vertical="center"/>
    </xf>
    <xf numFmtId="2" fontId="6" fillId="0" borderId="1" xfId="1" applyNumberFormat="1" applyFont="1" applyFill="1" applyBorder="1" applyAlignment="1">
      <alignment horizontal="center" vertical="center" readingOrder="1"/>
    </xf>
    <xf numFmtId="0" fontId="9" fillId="0" borderId="1" xfId="0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4" fontId="6" fillId="0" borderId="1" xfId="1" applyNumberFormat="1" applyFont="1" applyFill="1" applyBorder="1" applyAlignment="1">
      <alignment horizontal="center" vertical="center" readingOrder="1"/>
    </xf>
    <xf numFmtId="17" fontId="6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center"/>
    </xf>
    <xf numFmtId="0" fontId="6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readingOrder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0" fontId="11" fillId="0" borderId="1" xfId="0" applyFont="1" applyFill="1" applyBorder="1" applyAlignment="1">
      <alignment horizontal="center" vertical="center"/>
    </xf>
    <xf numFmtId="14" fontId="12" fillId="0" borderId="1" xfId="0" applyNumberFormat="1" applyFont="1" applyFill="1" applyBorder="1" applyAlignment="1">
      <alignment horizontal="left" vertical="center" wrapText="1"/>
    </xf>
    <xf numFmtId="165" fontId="12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center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0" fillId="0" borderId="0" xfId="0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colors>
    <mruColors>
      <color rgb="FFEE12B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22"/>
  <sheetViews>
    <sheetView tabSelected="1" zoomScale="80" zoomScaleNormal="80" zoomScaleSheetLayoutView="50" workbookViewId="0">
      <pane xSplit="2" ySplit="15" topLeftCell="C16" activePane="bottomRight" state="frozen"/>
      <selection pane="topRight" activeCell="C1" sqref="C1"/>
      <selection pane="bottomLeft" activeCell="A15" sqref="A15"/>
      <selection pane="bottomRight" activeCell="O14" sqref="O14"/>
    </sheetView>
  </sheetViews>
  <sheetFormatPr defaultColWidth="9.140625" defaultRowHeight="15" x14ac:dyDescent="0.25"/>
  <cols>
    <col min="1" max="1" width="8.42578125" style="3" customWidth="1"/>
    <col min="2" max="2" width="49.28515625" style="3" customWidth="1"/>
    <col min="3" max="3" width="15.28515625" style="3" customWidth="1"/>
    <col min="4" max="4" width="17.28515625" style="3" customWidth="1"/>
    <col min="5" max="5" width="17.140625" style="3" customWidth="1"/>
    <col min="6" max="6" width="15.28515625" style="3" customWidth="1"/>
    <col min="7" max="7" width="14.85546875" style="3" bestFit="1" customWidth="1"/>
    <col min="8" max="8" width="16" style="3" customWidth="1"/>
    <col min="9" max="9" width="14.42578125" style="3" customWidth="1"/>
    <col min="10" max="10" width="12" style="3" customWidth="1"/>
    <col min="11" max="11" width="14" style="3" customWidth="1"/>
    <col min="12" max="12" width="15" style="18" customWidth="1"/>
    <col min="13" max="13" width="15.85546875" style="3" customWidth="1"/>
    <col min="14" max="14" width="13.42578125" style="3" customWidth="1"/>
    <col min="15" max="15" width="68.28515625" style="9" customWidth="1"/>
    <col min="16" max="16" width="31.42578125" style="3" customWidth="1"/>
    <col min="17" max="16384" width="9.140625" style="3"/>
  </cols>
  <sheetData>
    <row r="1" spans="1:16" x14ac:dyDescent="0.25">
      <c r="B1" s="84" t="s">
        <v>36</v>
      </c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</row>
    <row r="2" spans="1:16" ht="36.75" customHeight="1" x14ac:dyDescent="0.25">
      <c r="A2" s="71" t="s">
        <v>32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85"/>
    </row>
    <row r="3" spans="1:16" ht="15.75" x14ac:dyDescent="0.2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6"/>
      <c r="M3" s="15"/>
      <c r="N3" s="15"/>
      <c r="O3" s="7"/>
      <c r="P3" s="85"/>
    </row>
    <row r="4" spans="1:16" ht="15.75" customHeight="1" x14ac:dyDescent="0.25">
      <c r="A4" s="13" t="s">
        <v>31</v>
      </c>
      <c r="B4" s="10"/>
      <c r="C4" s="10"/>
      <c r="D4" s="10"/>
      <c r="E4" s="11"/>
      <c r="F4" s="11"/>
      <c r="G4" s="1"/>
      <c r="H4" s="1"/>
      <c r="I4" s="1"/>
      <c r="J4" s="1"/>
      <c r="K4" s="1"/>
      <c r="L4" s="17"/>
      <c r="M4" s="1"/>
      <c r="N4" s="1"/>
      <c r="O4" s="4"/>
      <c r="P4" s="85"/>
    </row>
    <row r="5" spans="1:16" ht="15.75" customHeight="1" x14ac:dyDescent="0.25">
      <c r="A5" s="77" t="s">
        <v>91</v>
      </c>
      <c r="B5" s="77"/>
      <c r="C5" s="77"/>
      <c r="D5" s="11"/>
      <c r="E5" s="11"/>
      <c r="F5" s="11"/>
      <c r="G5" s="1"/>
      <c r="H5" s="1"/>
      <c r="I5" s="1"/>
      <c r="J5" s="1"/>
      <c r="K5" s="1"/>
      <c r="L5" s="17"/>
      <c r="M5" s="1"/>
      <c r="N5" s="1"/>
      <c r="O5" s="4"/>
      <c r="P5" s="85"/>
    </row>
    <row r="6" spans="1:16" ht="15.75" customHeight="1" x14ac:dyDescent="0.25">
      <c r="A6" s="13" t="s">
        <v>35</v>
      </c>
      <c r="B6" s="10"/>
      <c r="C6" s="11"/>
      <c r="D6" s="11"/>
      <c r="E6" s="11"/>
      <c r="F6" s="11"/>
      <c r="G6" s="1"/>
      <c r="H6" s="1"/>
      <c r="I6" s="1"/>
      <c r="J6" s="1"/>
      <c r="K6" s="1"/>
      <c r="L6" s="17"/>
      <c r="M6" s="1"/>
      <c r="N6" s="1"/>
      <c r="O6" s="4"/>
      <c r="P6" s="85"/>
    </row>
    <row r="7" spans="1:16" ht="15.75" customHeight="1" x14ac:dyDescent="0.25">
      <c r="A7" s="14"/>
      <c r="B7" s="10"/>
      <c r="C7" s="1"/>
      <c r="D7" s="1"/>
      <c r="E7" s="1"/>
      <c r="F7" s="1"/>
      <c r="G7" s="1"/>
      <c r="H7" s="1"/>
      <c r="I7" s="1"/>
      <c r="J7" s="1"/>
      <c r="K7" s="1"/>
      <c r="L7" s="17"/>
      <c r="M7" s="1"/>
      <c r="N7" s="1"/>
      <c r="O7" s="4"/>
      <c r="P7" s="85"/>
    </row>
    <row r="8" spans="1:16" ht="15.75" customHeight="1" x14ac:dyDescent="0.25">
      <c r="A8" s="12"/>
      <c r="B8" s="12"/>
      <c r="C8" s="12"/>
      <c r="D8" s="12"/>
      <c r="E8" s="1"/>
      <c r="F8" s="1"/>
      <c r="G8" s="1"/>
      <c r="H8" s="1"/>
      <c r="I8" s="1"/>
      <c r="J8" s="1"/>
      <c r="K8" s="1"/>
      <c r="L8" s="1"/>
      <c r="M8" s="1"/>
      <c r="N8" s="1"/>
      <c r="O8" s="4"/>
      <c r="P8" s="85"/>
    </row>
    <row r="9" spans="1:16" ht="50.25" customHeight="1" x14ac:dyDescent="0.25">
      <c r="A9" s="74" t="s">
        <v>0</v>
      </c>
      <c r="B9" s="75" t="s">
        <v>1</v>
      </c>
      <c r="C9" s="73" t="s">
        <v>83</v>
      </c>
      <c r="D9" s="73"/>
      <c r="E9" s="73"/>
      <c r="F9" s="73"/>
      <c r="G9" s="73" t="s">
        <v>33</v>
      </c>
      <c r="H9" s="73"/>
      <c r="I9" s="73"/>
      <c r="J9" s="73"/>
      <c r="K9" s="73" t="s">
        <v>34</v>
      </c>
      <c r="L9" s="73"/>
      <c r="M9" s="73"/>
      <c r="N9" s="73"/>
      <c r="O9" s="73" t="s">
        <v>15</v>
      </c>
      <c r="P9" s="86" t="s">
        <v>16</v>
      </c>
    </row>
    <row r="10" spans="1:16" ht="15" customHeight="1" x14ac:dyDescent="0.25">
      <c r="A10" s="74"/>
      <c r="B10" s="76"/>
      <c r="C10" s="73" t="s">
        <v>2</v>
      </c>
      <c r="D10" s="73" t="s">
        <v>3</v>
      </c>
      <c r="E10" s="73" t="s">
        <v>4</v>
      </c>
      <c r="F10" s="73" t="s">
        <v>5</v>
      </c>
      <c r="G10" s="73" t="s">
        <v>2</v>
      </c>
      <c r="H10" s="73" t="s">
        <v>3</v>
      </c>
      <c r="I10" s="73" t="s">
        <v>4</v>
      </c>
      <c r="J10" s="73" t="s">
        <v>5</v>
      </c>
      <c r="K10" s="73" t="s">
        <v>2</v>
      </c>
      <c r="L10" s="73" t="s">
        <v>3</v>
      </c>
      <c r="M10" s="73" t="s">
        <v>4</v>
      </c>
      <c r="N10" s="73" t="s">
        <v>5</v>
      </c>
      <c r="O10" s="73"/>
      <c r="P10" s="86"/>
    </row>
    <row r="11" spans="1:16" ht="15" customHeight="1" x14ac:dyDescent="0.25">
      <c r="A11" s="74"/>
      <c r="B11" s="76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86"/>
    </row>
    <row r="12" spans="1:16" x14ac:dyDescent="0.25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  <c r="I12" s="5">
        <v>9</v>
      </c>
      <c r="J12" s="5">
        <v>10</v>
      </c>
      <c r="K12" s="5">
        <v>11</v>
      </c>
      <c r="L12" s="5">
        <v>12</v>
      </c>
      <c r="M12" s="5">
        <v>13</v>
      </c>
      <c r="N12" s="5">
        <v>14</v>
      </c>
      <c r="O12" s="5">
        <v>15</v>
      </c>
      <c r="P12" s="5">
        <v>16</v>
      </c>
    </row>
    <row r="13" spans="1:16" ht="44.45" customHeight="1" x14ac:dyDescent="0.25">
      <c r="A13" s="78" t="s">
        <v>38</v>
      </c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80"/>
    </row>
    <row r="14" spans="1:16" ht="74.099999999999994" customHeight="1" x14ac:dyDescent="0.25">
      <c r="A14" s="21" t="s">
        <v>6</v>
      </c>
      <c r="B14" s="22" t="s">
        <v>69</v>
      </c>
      <c r="C14" s="2">
        <v>254193.7</v>
      </c>
      <c r="D14" s="2">
        <v>125200.1</v>
      </c>
      <c r="E14" s="23">
        <v>0</v>
      </c>
      <c r="F14" s="23">
        <v>0</v>
      </c>
      <c r="G14" s="2">
        <v>254193.7</v>
      </c>
      <c r="H14" s="2">
        <v>125200.1</v>
      </c>
      <c r="I14" s="2">
        <v>0</v>
      </c>
      <c r="J14" s="23">
        <v>0</v>
      </c>
      <c r="K14" s="2">
        <v>254193.7</v>
      </c>
      <c r="L14" s="2">
        <v>125200.1</v>
      </c>
      <c r="M14" s="23">
        <v>0</v>
      </c>
      <c r="N14" s="23">
        <v>0</v>
      </c>
      <c r="O14" s="64" t="s">
        <v>120</v>
      </c>
      <c r="P14" s="24" t="s">
        <v>92</v>
      </c>
    </row>
    <row r="15" spans="1:16" ht="55.5" customHeight="1" x14ac:dyDescent="0.25">
      <c r="A15" s="25" t="s">
        <v>10</v>
      </c>
      <c r="B15" s="22" t="s">
        <v>37</v>
      </c>
      <c r="C15" s="26">
        <v>0</v>
      </c>
      <c r="D15" s="26">
        <v>1135.5</v>
      </c>
      <c r="E15" s="26">
        <f t="shared" ref="E15:N15" si="0">SUM(E16:E17)</f>
        <v>0</v>
      </c>
      <c r="F15" s="26">
        <f t="shared" si="0"/>
        <v>0</v>
      </c>
      <c r="G15" s="26">
        <f t="shared" si="0"/>
        <v>0</v>
      </c>
      <c r="H15" s="26">
        <f>SUM(H16:H19)</f>
        <v>1135.5</v>
      </c>
      <c r="I15" s="26">
        <f t="shared" si="0"/>
        <v>0</v>
      </c>
      <c r="J15" s="26">
        <f t="shared" si="0"/>
        <v>0</v>
      </c>
      <c r="K15" s="26">
        <f t="shared" si="0"/>
        <v>0</v>
      </c>
      <c r="L15" s="26">
        <f>SUM(L16:L19)</f>
        <v>1135.5</v>
      </c>
      <c r="M15" s="26">
        <f t="shared" si="0"/>
        <v>0</v>
      </c>
      <c r="N15" s="26">
        <f t="shared" si="0"/>
        <v>0</v>
      </c>
      <c r="O15" s="62"/>
      <c r="P15" s="31" t="s">
        <v>92</v>
      </c>
    </row>
    <row r="16" spans="1:16" ht="69.599999999999994" customHeight="1" x14ac:dyDescent="0.25">
      <c r="A16" s="61" t="s">
        <v>11</v>
      </c>
      <c r="B16" s="27" t="s">
        <v>39</v>
      </c>
      <c r="C16" s="28">
        <v>0</v>
      </c>
      <c r="D16" s="29">
        <v>0</v>
      </c>
      <c r="E16" s="28">
        <v>0</v>
      </c>
      <c r="F16" s="28">
        <v>0</v>
      </c>
      <c r="G16" s="28">
        <v>0</v>
      </c>
      <c r="H16" s="28">
        <v>0</v>
      </c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30"/>
      <c r="P16" s="31"/>
    </row>
    <row r="17" spans="1:16" ht="56.1" customHeight="1" x14ac:dyDescent="0.25">
      <c r="A17" s="61" t="s">
        <v>70</v>
      </c>
      <c r="B17" s="27" t="s">
        <v>25</v>
      </c>
      <c r="C17" s="28">
        <v>0</v>
      </c>
      <c r="D17" s="29">
        <v>1135.5</v>
      </c>
      <c r="E17" s="28">
        <v>0</v>
      </c>
      <c r="F17" s="28">
        <v>0</v>
      </c>
      <c r="G17" s="28">
        <v>0</v>
      </c>
      <c r="H17" s="28">
        <v>1135.5</v>
      </c>
      <c r="I17" s="28">
        <v>0</v>
      </c>
      <c r="J17" s="28">
        <v>0</v>
      </c>
      <c r="K17" s="28">
        <v>0</v>
      </c>
      <c r="L17" s="28">
        <v>1135.5</v>
      </c>
      <c r="M17" s="28">
        <v>0</v>
      </c>
      <c r="N17" s="28">
        <v>0</v>
      </c>
      <c r="O17" s="30" t="s">
        <v>114</v>
      </c>
      <c r="P17" s="63" t="s">
        <v>92</v>
      </c>
    </row>
    <row r="18" spans="1:16" ht="56.1" customHeight="1" x14ac:dyDescent="0.25">
      <c r="A18" s="61" t="s">
        <v>71</v>
      </c>
      <c r="B18" s="27" t="s">
        <v>13</v>
      </c>
      <c r="C18" s="28">
        <v>0</v>
      </c>
      <c r="D18" s="29">
        <v>0</v>
      </c>
      <c r="E18" s="28">
        <v>0</v>
      </c>
      <c r="F18" s="28">
        <v>0</v>
      </c>
      <c r="G18" s="28">
        <v>0</v>
      </c>
      <c r="H18" s="28">
        <v>0</v>
      </c>
      <c r="I18" s="28">
        <v>0</v>
      </c>
      <c r="J18" s="28">
        <v>0</v>
      </c>
      <c r="K18" s="28">
        <v>0</v>
      </c>
      <c r="L18" s="28">
        <v>0</v>
      </c>
      <c r="M18" s="28">
        <v>0</v>
      </c>
      <c r="N18" s="28">
        <v>0</v>
      </c>
      <c r="O18" s="62"/>
      <c r="P18" s="63"/>
    </row>
    <row r="19" spans="1:16" ht="56.1" customHeight="1" x14ac:dyDescent="0.25">
      <c r="A19" s="61" t="s">
        <v>72</v>
      </c>
      <c r="B19" s="27" t="s">
        <v>24</v>
      </c>
      <c r="C19" s="28">
        <v>0</v>
      </c>
      <c r="D19" s="29">
        <v>0</v>
      </c>
      <c r="E19" s="28">
        <v>0</v>
      </c>
      <c r="F19" s="28">
        <v>0</v>
      </c>
      <c r="G19" s="28">
        <v>0</v>
      </c>
      <c r="H19" s="28">
        <v>0</v>
      </c>
      <c r="I19" s="28">
        <v>0</v>
      </c>
      <c r="J19" s="28">
        <v>0</v>
      </c>
      <c r="K19" s="28">
        <v>0</v>
      </c>
      <c r="L19" s="28">
        <v>0</v>
      </c>
      <c r="M19" s="28">
        <v>0</v>
      </c>
      <c r="N19" s="28">
        <v>0</v>
      </c>
      <c r="O19" s="30"/>
      <c r="P19" s="63"/>
    </row>
    <row r="20" spans="1:16" ht="56.1" customHeight="1" x14ac:dyDescent="0.25">
      <c r="A20" s="32" t="s">
        <v>12</v>
      </c>
      <c r="B20" s="33" t="s">
        <v>73</v>
      </c>
      <c r="C20" s="26">
        <f>SUM(C21+C22)</f>
        <v>31430.9</v>
      </c>
      <c r="D20" s="34">
        <f>SUM(D21+D22)</f>
        <v>18237.099999999999</v>
      </c>
      <c r="E20" s="26">
        <v>0</v>
      </c>
      <c r="F20" s="26">
        <v>0</v>
      </c>
      <c r="G20" s="26">
        <f>SUM(G21+G22)</f>
        <v>31430.9</v>
      </c>
      <c r="H20" s="26">
        <f>SUM(H21+H22)</f>
        <v>18237.099999999999</v>
      </c>
      <c r="I20" s="26">
        <v>0</v>
      </c>
      <c r="J20" s="26">
        <v>0</v>
      </c>
      <c r="K20" s="26">
        <f>SUM(K21+K22)</f>
        <v>31430.9</v>
      </c>
      <c r="L20" s="26">
        <f>SUM(L21+L22)</f>
        <v>18237.099999999999</v>
      </c>
      <c r="M20" s="26">
        <v>0</v>
      </c>
      <c r="N20" s="26">
        <v>0</v>
      </c>
      <c r="O20" s="30"/>
      <c r="P20" s="63" t="s">
        <v>92</v>
      </c>
    </row>
    <row r="21" spans="1:16" ht="84.75" customHeight="1" x14ac:dyDescent="0.25">
      <c r="A21" s="35" t="s">
        <v>86</v>
      </c>
      <c r="B21" s="27" t="s">
        <v>84</v>
      </c>
      <c r="C21" s="28">
        <v>19000</v>
      </c>
      <c r="D21" s="29">
        <v>12114.4</v>
      </c>
      <c r="E21" s="28">
        <v>0</v>
      </c>
      <c r="F21" s="28">
        <v>0</v>
      </c>
      <c r="G21" s="28">
        <v>19000</v>
      </c>
      <c r="H21" s="28">
        <v>12114.4</v>
      </c>
      <c r="I21" s="28">
        <v>0</v>
      </c>
      <c r="J21" s="28">
        <v>0</v>
      </c>
      <c r="K21" s="28">
        <v>19000</v>
      </c>
      <c r="L21" s="28">
        <v>12114.4</v>
      </c>
      <c r="M21" s="28">
        <v>0</v>
      </c>
      <c r="N21" s="28">
        <v>0</v>
      </c>
      <c r="O21" s="30" t="s">
        <v>115</v>
      </c>
      <c r="P21" s="63" t="s">
        <v>92</v>
      </c>
    </row>
    <row r="22" spans="1:16" ht="56.1" customHeight="1" x14ac:dyDescent="0.25">
      <c r="A22" s="61" t="s">
        <v>87</v>
      </c>
      <c r="B22" s="27" t="s">
        <v>85</v>
      </c>
      <c r="C22" s="28">
        <v>12430.9</v>
      </c>
      <c r="D22" s="29">
        <v>6122.7</v>
      </c>
      <c r="E22" s="28">
        <v>0</v>
      </c>
      <c r="F22" s="28">
        <v>0</v>
      </c>
      <c r="G22" s="28">
        <v>12430.9</v>
      </c>
      <c r="H22" s="28">
        <v>6122.7</v>
      </c>
      <c r="I22" s="28">
        <v>0</v>
      </c>
      <c r="J22" s="28">
        <v>0</v>
      </c>
      <c r="K22" s="28">
        <v>12430.9</v>
      </c>
      <c r="L22" s="28">
        <v>6122.7</v>
      </c>
      <c r="M22" s="28">
        <v>0</v>
      </c>
      <c r="N22" s="28">
        <v>0</v>
      </c>
      <c r="O22" s="30" t="s">
        <v>116</v>
      </c>
      <c r="P22" s="63" t="s">
        <v>92</v>
      </c>
    </row>
    <row r="23" spans="1:16" ht="51.95" customHeight="1" x14ac:dyDescent="0.25">
      <c r="A23" s="25" t="s">
        <v>43</v>
      </c>
      <c r="B23" s="22" t="s">
        <v>40</v>
      </c>
      <c r="C23" s="34">
        <f>SUM(C24:C27)</f>
        <v>0</v>
      </c>
      <c r="D23" s="34">
        <f>SUM(D24)</f>
        <v>400</v>
      </c>
      <c r="E23" s="34">
        <f t="shared" ref="E23:N23" si="1">SUM(E24:E27)</f>
        <v>0</v>
      </c>
      <c r="F23" s="34">
        <f t="shared" si="1"/>
        <v>0</v>
      </c>
      <c r="G23" s="34">
        <f t="shared" si="1"/>
        <v>0</v>
      </c>
      <c r="H23" s="34">
        <v>400</v>
      </c>
      <c r="I23" s="34">
        <f t="shared" si="1"/>
        <v>0</v>
      </c>
      <c r="J23" s="34">
        <f t="shared" si="1"/>
        <v>0</v>
      </c>
      <c r="K23" s="34">
        <f t="shared" si="1"/>
        <v>0</v>
      </c>
      <c r="L23" s="34">
        <v>308</v>
      </c>
      <c r="M23" s="34">
        <f t="shared" si="1"/>
        <v>0</v>
      </c>
      <c r="N23" s="34">
        <f t="shared" si="1"/>
        <v>0</v>
      </c>
      <c r="O23" s="62"/>
      <c r="P23" s="24" t="s">
        <v>92</v>
      </c>
    </row>
    <row r="24" spans="1:16" ht="45" x14ac:dyDescent="0.25">
      <c r="A24" s="61" t="s">
        <v>45</v>
      </c>
      <c r="B24" s="36" t="s">
        <v>23</v>
      </c>
      <c r="C24" s="28">
        <v>0</v>
      </c>
      <c r="D24" s="37">
        <v>400</v>
      </c>
      <c r="E24" s="28">
        <v>0</v>
      </c>
      <c r="F24" s="28">
        <v>0</v>
      </c>
      <c r="G24" s="28">
        <v>0</v>
      </c>
      <c r="H24" s="28">
        <v>400</v>
      </c>
      <c r="I24" s="28">
        <v>0</v>
      </c>
      <c r="J24" s="28">
        <v>0</v>
      </c>
      <c r="K24" s="28">
        <v>0</v>
      </c>
      <c r="L24" s="28">
        <v>308</v>
      </c>
      <c r="M24" s="28">
        <v>0</v>
      </c>
      <c r="N24" s="38">
        <v>0</v>
      </c>
      <c r="O24" s="62" t="s">
        <v>93</v>
      </c>
      <c r="P24" s="63" t="s">
        <v>92</v>
      </c>
    </row>
    <row r="25" spans="1:16" ht="66.95" customHeight="1" x14ac:dyDescent="0.25">
      <c r="A25" s="32" t="s">
        <v>74</v>
      </c>
      <c r="B25" s="22" t="s">
        <v>41</v>
      </c>
      <c r="C25" s="26">
        <v>0</v>
      </c>
      <c r="D25" s="39">
        <f>SUM(D26:D27)</f>
        <v>217.6</v>
      </c>
      <c r="E25" s="26">
        <v>0</v>
      </c>
      <c r="F25" s="26">
        <v>0</v>
      </c>
      <c r="G25" s="26">
        <v>0</v>
      </c>
      <c r="H25" s="26">
        <f>SUM(H26:H27)</f>
        <v>217.6</v>
      </c>
      <c r="I25" s="26">
        <v>0</v>
      </c>
      <c r="J25" s="26">
        <v>0</v>
      </c>
      <c r="K25" s="26">
        <v>0</v>
      </c>
      <c r="L25" s="26">
        <v>215.88</v>
      </c>
      <c r="M25" s="26">
        <v>0</v>
      </c>
      <c r="N25" s="40">
        <v>0</v>
      </c>
      <c r="O25" s="62"/>
      <c r="P25" s="63" t="s">
        <v>92</v>
      </c>
    </row>
    <row r="26" spans="1:16" ht="55.5" customHeight="1" x14ac:dyDescent="0.25">
      <c r="A26" s="61" t="s">
        <v>75</v>
      </c>
      <c r="B26" s="41" t="s">
        <v>14</v>
      </c>
      <c r="C26" s="28">
        <v>0</v>
      </c>
      <c r="D26" s="37">
        <v>0</v>
      </c>
      <c r="E26" s="28">
        <v>0</v>
      </c>
      <c r="F26" s="28">
        <v>0</v>
      </c>
      <c r="G26" s="28">
        <v>0</v>
      </c>
      <c r="H26" s="28">
        <v>0</v>
      </c>
      <c r="I26" s="28">
        <v>0</v>
      </c>
      <c r="J26" s="28">
        <v>0</v>
      </c>
      <c r="K26" s="28">
        <v>0</v>
      </c>
      <c r="L26" s="28">
        <v>0</v>
      </c>
      <c r="M26" s="28">
        <v>0</v>
      </c>
      <c r="N26" s="38">
        <v>0</v>
      </c>
      <c r="O26" s="62"/>
      <c r="P26" s="63"/>
    </row>
    <row r="27" spans="1:16" ht="87" customHeight="1" x14ac:dyDescent="0.25">
      <c r="A27" s="61" t="s">
        <v>88</v>
      </c>
      <c r="B27" s="41" t="s">
        <v>42</v>
      </c>
      <c r="C27" s="28">
        <v>0</v>
      </c>
      <c r="D27" s="37">
        <v>217.6</v>
      </c>
      <c r="E27" s="28">
        <v>0</v>
      </c>
      <c r="F27" s="28">
        <v>0</v>
      </c>
      <c r="G27" s="28">
        <v>0</v>
      </c>
      <c r="H27" s="28">
        <v>217.6</v>
      </c>
      <c r="I27" s="28">
        <v>0</v>
      </c>
      <c r="J27" s="28">
        <v>0</v>
      </c>
      <c r="K27" s="28">
        <v>0</v>
      </c>
      <c r="L27" s="28">
        <v>215.88</v>
      </c>
      <c r="M27" s="28">
        <v>0</v>
      </c>
      <c r="N27" s="28">
        <v>0</v>
      </c>
      <c r="O27" s="42" t="s">
        <v>94</v>
      </c>
      <c r="P27" s="31" t="s">
        <v>92</v>
      </c>
    </row>
    <row r="28" spans="1:16" ht="49.5" customHeight="1" x14ac:dyDescent="0.25">
      <c r="A28" s="25" t="s">
        <v>89</v>
      </c>
      <c r="B28" s="22" t="s">
        <v>76</v>
      </c>
      <c r="C28" s="43">
        <f>SUM(C29:C31)</f>
        <v>0</v>
      </c>
      <c r="D28" s="43">
        <v>25000</v>
      </c>
      <c r="E28" s="43">
        <v>2777.8</v>
      </c>
      <c r="F28" s="43">
        <f t="shared" ref="F28:N28" si="2">SUM(F29:F31)</f>
        <v>0</v>
      </c>
      <c r="G28" s="43">
        <f t="shared" si="2"/>
        <v>0</v>
      </c>
      <c r="H28" s="43">
        <v>25000</v>
      </c>
      <c r="I28" s="43">
        <v>2777.8</v>
      </c>
      <c r="J28" s="43">
        <f t="shared" si="2"/>
        <v>0</v>
      </c>
      <c r="K28" s="43">
        <f t="shared" si="2"/>
        <v>0</v>
      </c>
      <c r="L28" s="43">
        <v>25000</v>
      </c>
      <c r="M28" s="43">
        <f t="shared" si="2"/>
        <v>2777.8</v>
      </c>
      <c r="N28" s="43">
        <f t="shared" si="2"/>
        <v>0</v>
      </c>
      <c r="O28" s="62"/>
      <c r="P28" s="31" t="s">
        <v>92</v>
      </c>
    </row>
    <row r="29" spans="1:16" ht="38.85" customHeight="1" x14ac:dyDescent="0.25">
      <c r="A29" s="44" t="s">
        <v>90</v>
      </c>
      <c r="B29" s="45" t="s">
        <v>44</v>
      </c>
      <c r="C29" s="28">
        <v>0</v>
      </c>
      <c r="D29" s="29">
        <v>25000</v>
      </c>
      <c r="E29" s="28">
        <v>2777.8</v>
      </c>
      <c r="F29" s="28">
        <v>0</v>
      </c>
      <c r="G29" s="28">
        <v>0</v>
      </c>
      <c r="H29" s="28">
        <v>25000</v>
      </c>
      <c r="I29" s="28">
        <v>2777.8</v>
      </c>
      <c r="J29" s="28">
        <v>0</v>
      </c>
      <c r="K29" s="28">
        <v>0</v>
      </c>
      <c r="L29" s="28">
        <v>25000</v>
      </c>
      <c r="M29" s="28">
        <v>2777.8</v>
      </c>
      <c r="N29" s="28">
        <v>0</v>
      </c>
      <c r="O29" s="46" t="s">
        <v>117</v>
      </c>
      <c r="P29" s="63" t="s">
        <v>92</v>
      </c>
    </row>
    <row r="30" spans="1:16" ht="33.950000000000003" customHeight="1" x14ac:dyDescent="0.25">
      <c r="A30" s="81" t="s">
        <v>46</v>
      </c>
      <c r="B30" s="82"/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3"/>
    </row>
    <row r="31" spans="1:16" ht="85.5" customHeight="1" x14ac:dyDescent="0.25">
      <c r="A31" s="25" t="s">
        <v>6</v>
      </c>
      <c r="B31" s="47" t="s">
        <v>47</v>
      </c>
      <c r="C31" s="26">
        <v>0</v>
      </c>
      <c r="D31" s="34">
        <f>SUM(D32:D57)</f>
        <v>137939.54999999999</v>
      </c>
      <c r="E31" s="26">
        <v>0</v>
      </c>
      <c r="F31" s="26">
        <v>0</v>
      </c>
      <c r="G31" s="26">
        <v>0</v>
      </c>
      <c r="H31" s="26">
        <f>SUM(H32:H57)</f>
        <v>137939.54999999999</v>
      </c>
      <c r="I31" s="26">
        <v>0</v>
      </c>
      <c r="J31" s="26">
        <v>0</v>
      </c>
      <c r="K31" s="26">
        <v>0</v>
      </c>
      <c r="L31" s="26">
        <f>SUM(L32,L34,L35,L36,L38,L40,L41,L42,L44,L46,L48,L49,L50,L51,L52,L53)</f>
        <v>133693.37</v>
      </c>
      <c r="M31" s="26">
        <v>0</v>
      </c>
      <c r="N31" s="26">
        <v>0</v>
      </c>
      <c r="O31" s="62"/>
      <c r="P31" s="63"/>
    </row>
    <row r="32" spans="1:16" ht="408.95" customHeight="1" x14ac:dyDescent="0.25">
      <c r="A32" s="31" t="s">
        <v>7</v>
      </c>
      <c r="B32" s="48" t="s">
        <v>82</v>
      </c>
      <c r="C32" s="49">
        <f>SUM(C34:C34)</f>
        <v>0</v>
      </c>
      <c r="D32" s="49">
        <v>4672</v>
      </c>
      <c r="E32" s="49">
        <f>SUM(E34:E34)</f>
        <v>0</v>
      </c>
      <c r="F32" s="49">
        <f>SUM(F34:F34)</f>
        <v>0</v>
      </c>
      <c r="G32" s="49">
        <f>SUM(G34:G34)</f>
        <v>0</v>
      </c>
      <c r="H32" s="50">
        <v>4672</v>
      </c>
      <c r="I32" s="49">
        <v>0</v>
      </c>
      <c r="J32" s="49">
        <v>0</v>
      </c>
      <c r="K32" s="49">
        <v>0</v>
      </c>
      <c r="L32" s="49">
        <v>4639.8999999999996</v>
      </c>
      <c r="M32" s="49">
        <v>0</v>
      </c>
      <c r="N32" s="49">
        <v>0</v>
      </c>
      <c r="O32" s="62" t="s">
        <v>95</v>
      </c>
      <c r="P32" s="31" t="s">
        <v>92</v>
      </c>
    </row>
    <row r="33" spans="1:16" ht="65.099999999999994" customHeight="1" x14ac:dyDescent="0.25">
      <c r="A33" s="31"/>
      <c r="B33" s="48" t="s">
        <v>96</v>
      </c>
      <c r="C33" s="49"/>
      <c r="D33" s="49"/>
      <c r="E33" s="49"/>
      <c r="F33" s="49"/>
      <c r="G33" s="49"/>
      <c r="H33" s="50"/>
      <c r="I33" s="49"/>
      <c r="J33" s="49"/>
      <c r="K33" s="49"/>
      <c r="L33" s="49">
        <v>5700</v>
      </c>
      <c r="M33" s="49"/>
      <c r="N33" s="49"/>
      <c r="O33" s="62" t="s">
        <v>97</v>
      </c>
      <c r="P33" s="6"/>
    </row>
    <row r="34" spans="1:16" ht="87.95" customHeight="1" x14ac:dyDescent="0.25">
      <c r="A34" s="51" t="s">
        <v>8</v>
      </c>
      <c r="B34" s="36" t="s">
        <v>77</v>
      </c>
      <c r="C34" s="28">
        <v>0</v>
      </c>
      <c r="D34" s="29">
        <v>375</v>
      </c>
      <c r="E34" s="28">
        <v>0</v>
      </c>
      <c r="F34" s="28">
        <v>0</v>
      </c>
      <c r="G34" s="28">
        <v>0</v>
      </c>
      <c r="H34" s="52">
        <v>375</v>
      </c>
      <c r="I34" s="28">
        <v>0</v>
      </c>
      <c r="J34" s="28">
        <v>0</v>
      </c>
      <c r="K34" s="28">
        <v>0</v>
      </c>
      <c r="L34" s="28">
        <v>375</v>
      </c>
      <c r="M34" s="28">
        <v>0</v>
      </c>
      <c r="N34" s="28">
        <v>0</v>
      </c>
      <c r="O34" s="53" t="s">
        <v>98</v>
      </c>
      <c r="P34" s="31" t="s">
        <v>92</v>
      </c>
    </row>
    <row r="35" spans="1:16" ht="96" customHeight="1" x14ac:dyDescent="0.25">
      <c r="A35" s="31" t="s">
        <v>9</v>
      </c>
      <c r="B35" s="48" t="s">
        <v>48</v>
      </c>
      <c r="C35" s="29">
        <f>SUM(C36:C38)</f>
        <v>0</v>
      </c>
      <c r="D35" s="29">
        <v>5085</v>
      </c>
      <c r="E35" s="29">
        <f t="shared" ref="E35:N35" si="3">SUM(E36:E38)</f>
        <v>0</v>
      </c>
      <c r="F35" s="29">
        <v>0</v>
      </c>
      <c r="G35" s="29">
        <f t="shared" si="3"/>
        <v>0</v>
      </c>
      <c r="H35" s="54">
        <v>5085</v>
      </c>
      <c r="I35" s="29">
        <v>0</v>
      </c>
      <c r="J35" s="29">
        <f t="shared" si="3"/>
        <v>0</v>
      </c>
      <c r="K35" s="29">
        <f t="shared" si="3"/>
        <v>0</v>
      </c>
      <c r="L35" s="29">
        <v>5069.6000000000004</v>
      </c>
      <c r="M35" s="29">
        <f t="shared" si="3"/>
        <v>0</v>
      </c>
      <c r="N35" s="29">
        <f t="shared" si="3"/>
        <v>0</v>
      </c>
      <c r="O35" s="62" t="s">
        <v>99</v>
      </c>
      <c r="P35" s="31" t="s">
        <v>92</v>
      </c>
    </row>
    <row r="36" spans="1:16" ht="408.95" customHeight="1" x14ac:dyDescent="0.25">
      <c r="A36" s="51" t="s">
        <v>21</v>
      </c>
      <c r="B36" s="36" t="s">
        <v>78</v>
      </c>
      <c r="C36" s="28">
        <v>0</v>
      </c>
      <c r="D36" s="29">
        <v>4050</v>
      </c>
      <c r="E36" s="28">
        <v>0</v>
      </c>
      <c r="F36" s="28">
        <v>0</v>
      </c>
      <c r="G36" s="28">
        <v>0</v>
      </c>
      <c r="H36" s="52">
        <v>4050</v>
      </c>
      <c r="I36" s="28">
        <v>0</v>
      </c>
      <c r="J36" s="28">
        <v>0</v>
      </c>
      <c r="K36" s="28">
        <v>0</v>
      </c>
      <c r="L36" s="28">
        <v>3220</v>
      </c>
      <c r="M36" s="28">
        <v>0</v>
      </c>
      <c r="N36" s="28">
        <v>0</v>
      </c>
      <c r="O36" s="62" t="s">
        <v>100</v>
      </c>
      <c r="P36" s="63" t="s">
        <v>92</v>
      </c>
    </row>
    <row r="37" spans="1:16" ht="59.1" customHeight="1" x14ac:dyDescent="0.25">
      <c r="A37" s="51"/>
      <c r="B37" s="36" t="s">
        <v>96</v>
      </c>
      <c r="C37" s="28"/>
      <c r="D37" s="29"/>
      <c r="E37" s="28"/>
      <c r="F37" s="28"/>
      <c r="G37" s="28"/>
      <c r="H37" s="52"/>
      <c r="I37" s="28"/>
      <c r="J37" s="28"/>
      <c r="K37" s="28"/>
      <c r="L37" s="28">
        <v>29.7</v>
      </c>
      <c r="M37" s="28"/>
      <c r="N37" s="28"/>
      <c r="O37" s="62" t="s">
        <v>101</v>
      </c>
      <c r="P37" s="63"/>
    </row>
    <row r="38" spans="1:16" ht="109.35" customHeight="1" x14ac:dyDescent="0.25">
      <c r="A38" s="44" t="s">
        <v>22</v>
      </c>
      <c r="B38" s="36" t="s">
        <v>79</v>
      </c>
      <c r="C38" s="28">
        <v>0</v>
      </c>
      <c r="D38" s="29">
        <v>4212</v>
      </c>
      <c r="E38" s="28">
        <v>0</v>
      </c>
      <c r="F38" s="28">
        <v>0</v>
      </c>
      <c r="G38" s="28">
        <v>0</v>
      </c>
      <c r="H38" s="52">
        <v>4212</v>
      </c>
      <c r="I38" s="28">
        <v>0</v>
      </c>
      <c r="J38" s="28">
        <v>0</v>
      </c>
      <c r="K38" s="28">
        <v>0</v>
      </c>
      <c r="L38" s="28">
        <v>3211</v>
      </c>
      <c r="M38" s="28">
        <v>0</v>
      </c>
      <c r="N38" s="28">
        <v>0</v>
      </c>
      <c r="O38" s="62" t="s">
        <v>102</v>
      </c>
      <c r="P38" s="61" t="s">
        <v>92</v>
      </c>
    </row>
    <row r="39" spans="1:16" ht="60.95" customHeight="1" x14ac:dyDescent="0.25">
      <c r="A39" s="44"/>
      <c r="B39" s="36" t="s">
        <v>96</v>
      </c>
      <c r="C39" s="28"/>
      <c r="D39" s="29"/>
      <c r="E39" s="28"/>
      <c r="F39" s="28"/>
      <c r="G39" s="28"/>
      <c r="H39" s="52"/>
      <c r="I39" s="28"/>
      <c r="J39" s="28"/>
      <c r="K39" s="28"/>
      <c r="L39" s="28">
        <v>13</v>
      </c>
      <c r="M39" s="28"/>
      <c r="N39" s="28"/>
      <c r="O39" s="62" t="s">
        <v>103</v>
      </c>
      <c r="P39" s="61"/>
    </row>
    <row r="40" spans="1:16" ht="150.94999999999999" customHeight="1" x14ac:dyDescent="0.25">
      <c r="A40" s="51" t="s">
        <v>29</v>
      </c>
      <c r="B40" s="36" t="s">
        <v>17</v>
      </c>
      <c r="C40" s="28">
        <v>0</v>
      </c>
      <c r="D40" s="28">
        <v>6930</v>
      </c>
      <c r="E40" s="28">
        <f>SUM(E41:E48)</f>
        <v>0</v>
      </c>
      <c r="F40" s="28">
        <f>SUM(F41:F48)</f>
        <v>0</v>
      </c>
      <c r="G40" s="28">
        <f>SUM(G41:G48)</f>
        <v>0</v>
      </c>
      <c r="H40" s="52">
        <v>6930</v>
      </c>
      <c r="I40" s="28">
        <f>SUM(I41:I48)</f>
        <v>0</v>
      </c>
      <c r="J40" s="28">
        <f>SUM(J41:J48)</f>
        <v>0</v>
      </c>
      <c r="K40" s="28">
        <f>SUM(K41:K48)</f>
        <v>0</v>
      </c>
      <c r="L40" s="65">
        <v>6413</v>
      </c>
      <c r="M40" s="28">
        <f>SUM(M41:M48)</f>
        <v>0</v>
      </c>
      <c r="N40" s="28">
        <v>0</v>
      </c>
      <c r="O40" s="62" t="s">
        <v>104</v>
      </c>
      <c r="P40" s="31" t="s">
        <v>92</v>
      </c>
    </row>
    <row r="41" spans="1:16" ht="144" customHeight="1" x14ac:dyDescent="0.25">
      <c r="A41" s="51" t="s">
        <v>30</v>
      </c>
      <c r="B41" s="36" t="s">
        <v>50</v>
      </c>
      <c r="C41" s="28">
        <v>0</v>
      </c>
      <c r="D41" s="29">
        <v>3600</v>
      </c>
      <c r="E41" s="28">
        <v>0</v>
      </c>
      <c r="F41" s="28">
        <v>0</v>
      </c>
      <c r="G41" s="28">
        <v>0</v>
      </c>
      <c r="H41" s="52">
        <v>3600</v>
      </c>
      <c r="I41" s="28">
        <v>0</v>
      </c>
      <c r="J41" s="28">
        <v>0</v>
      </c>
      <c r="K41" s="28">
        <v>0</v>
      </c>
      <c r="L41" s="28">
        <v>3574.1</v>
      </c>
      <c r="M41" s="28">
        <v>0</v>
      </c>
      <c r="N41" s="28">
        <v>0</v>
      </c>
      <c r="O41" s="62" t="s">
        <v>105</v>
      </c>
      <c r="P41" s="31" t="s">
        <v>92</v>
      </c>
    </row>
    <row r="42" spans="1:16" ht="161.1" customHeight="1" x14ac:dyDescent="0.25">
      <c r="A42" s="44" t="s">
        <v>49</v>
      </c>
      <c r="B42" s="36" t="s">
        <v>52</v>
      </c>
      <c r="C42" s="28">
        <v>0</v>
      </c>
      <c r="D42" s="29">
        <v>3098.25</v>
      </c>
      <c r="E42" s="28">
        <v>0</v>
      </c>
      <c r="F42" s="28">
        <v>0</v>
      </c>
      <c r="G42" s="28">
        <v>0</v>
      </c>
      <c r="H42" s="52">
        <v>3098.25</v>
      </c>
      <c r="I42" s="28">
        <v>0</v>
      </c>
      <c r="J42" s="28">
        <v>0</v>
      </c>
      <c r="K42" s="28">
        <v>0</v>
      </c>
      <c r="L42" s="28">
        <v>3098</v>
      </c>
      <c r="M42" s="28">
        <v>0</v>
      </c>
      <c r="N42" s="28">
        <v>0</v>
      </c>
      <c r="O42" s="62" t="s">
        <v>106</v>
      </c>
      <c r="P42" s="31" t="s">
        <v>92</v>
      </c>
    </row>
    <row r="43" spans="1:16" ht="78" customHeight="1" x14ac:dyDescent="0.25">
      <c r="A43" s="44"/>
      <c r="B43" s="36" t="s">
        <v>96</v>
      </c>
      <c r="C43" s="28"/>
      <c r="D43" s="29"/>
      <c r="E43" s="28"/>
      <c r="F43" s="28"/>
      <c r="G43" s="28"/>
      <c r="H43" s="52"/>
      <c r="I43" s="28"/>
      <c r="J43" s="28"/>
      <c r="K43" s="28"/>
      <c r="L43" s="28">
        <v>59.5</v>
      </c>
      <c r="M43" s="28"/>
      <c r="N43" s="28"/>
      <c r="O43" s="62" t="s">
        <v>107</v>
      </c>
      <c r="P43" s="31"/>
    </row>
    <row r="44" spans="1:16" ht="192.95" customHeight="1" x14ac:dyDescent="0.25">
      <c r="A44" s="51" t="s">
        <v>51</v>
      </c>
      <c r="B44" s="36" t="s">
        <v>19</v>
      </c>
      <c r="C44" s="28">
        <v>0</v>
      </c>
      <c r="D44" s="29">
        <v>28277.3</v>
      </c>
      <c r="E44" s="28">
        <v>0</v>
      </c>
      <c r="F44" s="28">
        <v>0</v>
      </c>
      <c r="G44" s="28">
        <v>0</v>
      </c>
      <c r="H44" s="52">
        <v>28277.3</v>
      </c>
      <c r="I44" s="28">
        <v>0</v>
      </c>
      <c r="J44" s="28">
        <v>0</v>
      </c>
      <c r="K44" s="28">
        <v>0</v>
      </c>
      <c r="L44" s="28">
        <v>28160.87</v>
      </c>
      <c r="M44" s="28">
        <v>0</v>
      </c>
      <c r="N44" s="28">
        <v>0</v>
      </c>
      <c r="O44" s="46" t="s">
        <v>108</v>
      </c>
      <c r="P44" s="61" t="s">
        <v>92</v>
      </c>
    </row>
    <row r="45" spans="1:16" ht="39" customHeight="1" x14ac:dyDescent="0.25">
      <c r="A45" s="51"/>
      <c r="B45" s="36" t="s">
        <v>96</v>
      </c>
      <c r="C45" s="28"/>
      <c r="D45" s="29"/>
      <c r="E45" s="28"/>
      <c r="F45" s="28"/>
      <c r="G45" s="28"/>
      <c r="H45" s="52"/>
      <c r="I45" s="28"/>
      <c r="J45" s="28"/>
      <c r="K45" s="28"/>
      <c r="L45" s="28">
        <v>82.3</v>
      </c>
      <c r="M45" s="28"/>
      <c r="N45" s="28"/>
      <c r="O45" s="55" t="s">
        <v>109</v>
      </c>
      <c r="P45" s="61"/>
    </row>
    <row r="46" spans="1:16" ht="89.1" customHeight="1" x14ac:dyDescent="0.25">
      <c r="A46" s="51" t="s">
        <v>53</v>
      </c>
      <c r="B46" s="36" t="s">
        <v>55</v>
      </c>
      <c r="C46" s="28">
        <v>0</v>
      </c>
      <c r="D46" s="29">
        <v>500</v>
      </c>
      <c r="E46" s="28">
        <v>0</v>
      </c>
      <c r="F46" s="28">
        <v>0</v>
      </c>
      <c r="G46" s="28">
        <v>0</v>
      </c>
      <c r="H46" s="52">
        <v>500</v>
      </c>
      <c r="I46" s="28">
        <v>0</v>
      </c>
      <c r="J46" s="28">
        <v>0</v>
      </c>
      <c r="K46" s="28">
        <v>0</v>
      </c>
      <c r="L46" s="28">
        <v>500</v>
      </c>
      <c r="M46" s="28">
        <v>0</v>
      </c>
      <c r="N46" s="28">
        <v>0</v>
      </c>
      <c r="O46" s="55" t="s">
        <v>110</v>
      </c>
      <c r="P46" s="61" t="s">
        <v>92</v>
      </c>
    </row>
    <row r="47" spans="1:16" ht="56.1" customHeight="1" x14ac:dyDescent="0.25">
      <c r="A47" s="51"/>
      <c r="B47" s="36" t="s">
        <v>96</v>
      </c>
      <c r="C47" s="28"/>
      <c r="D47" s="29"/>
      <c r="E47" s="28"/>
      <c r="F47" s="28"/>
      <c r="G47" s="28"/>
      <c r="H47" s="52"/>
      <c r="I47" s="28"/>
      <c r="J47" s="28"/>
      <c r="K47" s="28"/>
      <c r="L47" s="28">
        <v>500</v>
      </c>
      <c r="M47" s="28"/>
      <c r="N47" s="28"/>
      <c r="O47" s="55" t="s">
        <v>110</v>
      </c>
      <c r="P47" s="61"/>
    </row>
    <row r="48" spans="1:16" ht="51.6" customHeight="1" x14ac:dyDescent="0.25">
      <c r="A48" s="44" t="s">
        <v>54</v>
      </c>
      <c r="B48" s="36" t="s">
        <v>57</v>
      </c>
      <c r="C48" s="28">
        <v>0</v>
      </c>
      <c r="D48" s="29">
        <v>35130</v>
      </c>
      <c r="E48" s="28">
        <v>0</v>
      </c>
      <c r="F48" s="28">
        <v>0</v>
      </c>
      <c r="G48" s="28">
        <v>0</v>
      </c>
      <c r="H48" s="52">
        <v>35130</v>
      </c>
      <c r="I48" s="28">
        <v>0</v>
      </c>
      <c r="J48" s="28">
        <v>0</v>
      </c>
      <c r="K48" s="28">
        <v>0</v>
      </c>
      <c r="L48" s="28">
        <v>33461.9</v>
      </c>
      <c r="M48" s="28">
        <v>0</v>
      </c>
      <c r="N48" s="28">
        <v>0</v>
      </c>
      <c r="O48" s="62" t="s">
        <v>111</v>
      </c>
      <c r="P48" s="31" t="s">
        <v>92</v>
      </c>
    </row>
    <row r="49" spans="1:16" ht="111.95" customHeight="1" x14ac:dyDescent="0.25">
      <c r="A49" s="51" t="s">
        <v>56</v>
      </c>
      <c r="B49" s="36" t="s">
        <v>81</v>
      </c>
      <c r="C49" s="28">
        <f>SUM(C50)</f>
        <v>0</v>
      </c>
      <c r="D49" s="28">
        <v>1760</v>
      </c>
      <c r="E49" s="28">
        <f t="shared" ref="E49:N49" si="4">SUM(E50)</f>
        <v>0</v>
      </c>
      <c r="F49" s="28">
        <f t="shared" si="4"/>
        <v>0</v>
      </c>
      <c r="G49" s="28">
        <f t="shared" si="4"/>
        <v>0</v>
      </c>
      <c r="H49" s="52">
        <v>1760</v>
      </c>
      <c r="I49" s="28">
        <f t="shared" si="4"/>
        <v>0</v>
      </c>
      <c r="J49" s="28">
        <v>0</v>
      </c>
      <c r="K49" s="28">
        <f t="shared" si="4"/>
        <v>0</v>
      </c>
      <c r="L49" s="28">
        <v>1760</v>
      </c>
      <c r="M49" s="28">
        <f t="shared" si="4"/>
        <v>0</v>
      </c>
      <c r="N49" s="28">
        <f t="shared" si="4"/>
        <v>0</v>
      </c>
      <c r="O49" s="66" t="s">
        <v>112</v>
      </c>
      <c r="P49" s="68" t="s">
        <v>92</v>
      </c>
    </row>
    <row r="50" spans="1:16" ht="75" x14ac:dyDescent="0.25">
      <c r="A50" s="56" t="s">
        <v>58</v>
      </c>
      <c r="B50" s="57" t="s">
        <v>80</v>
      </c>
      <c r="C50" s="28">
        <v>0</v>
      </c>
      <c r="D50" s="29">
        <v>5600</v>
      </c>
      <c r="E50" s="28">
        <v>0</v>
      </c>
      <c r="F50" s="28">
        <v>0</v>
      </c>
      <c r="G50" s="28">
        <v>0</v>
      </c>
      <c r="H50" s="54">
        <v>5600</v>
      </c>
      <c r="I50" s="28">
        <v>0</v>
      </c>
      <c r="J50" s="28">
        <v>0</v>
      </c>
      <c r="K50" s="28">
        <v>0</v>
      </c>
      <c r="L50" s="29">
        <v>5566.3</v>
      </c>
      <c r="M50" s="28">
        <v>0</v>
      </c>
      <c r="N50" s="28">
        <v>0</v>
      </c>
      <c r="O50" s="30" t="s">
        <v>113</v>
      </c>
      <c r="P50" s="31" t="s">
        <v>92</v>
      </c>
    </row>
    <row r="51" spans="1:16" ht="75" x14ac:dyDescent="0.25">
      <c r="A51" s="44" t="s">
        <v>59</v>
      </c>
      <c r="B51" s="36" t="s">
        <v>61</v>
      </c>
      <c r="C51" s="58">
        <f>C15+C23+C28+C32+C35+C40+C49</f>
        <v>0</v>
      </c>
      <c r="D51" s="58">
        <v>1180</v>
      </c>
      <c r="E51" s="58">
        <v>0</v>
      </c>
      <c r="F51" s="58">
        <f>F15+F23+F28+F32+F35+F40+F49</f>
        <v>0</v>
      </c>
      <c r="G51" s="58">
        <f>G15+G23+G28+G32+G35+G40+G49</f>
        <v>0</v>
      </c>
      <c r="H51" s="54">
        <v>1180</v>
      </c>
      <c r="I51" s="58">
        <v>0</v>
      </c>
      <c r="J51" s="58">
        <f>J15+J23+J28+J32+J35+J40+J49</f>
        <v>0</v>
      </c>
      <c r="K51" s="58">
        <f>K15+K23+K28+K32+K35+K40+K49</f>
        <v>0</v>
      </c>
      <c r="L51" s="58">
        <v>1173.7</v>
      </c>
      <c r="M51" s="58">
        <v>0</v>
      </c>
      <c r="N51" s="58">
        <f>N15+N23+N28+N32+N35+N40+N49</f>
        <v>0</v>
      </c>
      <c r="O51" s="62" t="s">
        <v>113</v>
      </c>
      <c r="P51" s="31" t="s">
        <v>92</v>
      </c>
    </row>
    <row r="52" spans="1:16" ht="52.35" customHeight="1" x14ac:dyDescent="0.25">
      <c r="A52" s="44" t="s">
        <v>60</v>
      </c>
      <c r="B52" s="36" t="s">
        <v>20</v>
      </c>
      <c r="C52" s="28">
        <f>SUM(C53:C57)</f>
        <v>0</v>
      </c>
      <c r="D52" s="28">
        <v>32490</v>
      </c>
      <c r="E52" s="28">
        <f>SUM(E53:E57)</f>
        <v>0</v>
      </c>
      <c r="F52" s="28">
        <f>SUM(F53:F57)</f>
        <v>0</v>
      </c>
      <c r="G52" s="28">
        <f>SUM(G53:G57)</f>
        <v>0</v>
      </c>
      <c r="H52" s="52">
        <v>32490</v>
      </c>
      <c r="I52" s="28">
        <f>SUM(I53:I57)</f>
        <v>0</v>
      </c>
      <c r="J52" s="28">
        <f>SUM(J53:J57)</f>
        <v>0</v>
      </c>
      <c r="K52" s="28">
        <f>SUM(K53:K57)</f>
        <v>0</v>
      </c>
      <c r="L52" s="28">
        <v>32490</v>
      </c>
      <c r="M52" s="28">
        <f>SUM(M53:M57)</f>
        <v>0</v>
      </c>
      <c r="N52" s="28">
        <f>SUM(N53:N57)</f>
        <v>0</v>
      </c>
      <c r="O52" s="62" t="s">
        <v>119</v>
      </c>
      <c r="P52" s="31" t="s">
        <v>92</v>
      </c>
    </row>
    <row r="53" spans="1:16" ht="63" customHeight="1" x14ac:dyDescent="0.25">
      <c r="A53" s="61" t="s">
        <v>62</v>
      </c>
      <c r="B53" s="27" t="s">
        <v>27</v>
      </c>
      <c r="C53" s="28">
        <v>0</v>
      </c>
      <c r="D53" s="29">
        <v>980</v>
      </c>
      <c r="E53" s="28">
        <v>0</v>
      </c>
      <c r="F53" s="28">
        <v>0</v>
      </c>
      <c r="G53" s="28">
        <v>0</v>
      </c>
      <c r="H53" s="52">
        <v>980</v>
      </c>
      <c r="I53" s="28">
        <v>0</v>
      </c>
      <c r="J53" s="28">
        <v>0</v>
      </c>
      <c r="K53" s="28">
        <v>0</v>
      </c>
      <c r="L53" s="28">
        <v>980</v>
      </c>
      <c r="M53" s="28">
        <v>0</v>
      </c>
      <c r="N53" s="28">
        <v>0</v>
      </c>
      <c r="O53" s="30" t="s">
        <v>118</v>
      </c>
      <c r="P53" s="30" t="s">
        <v>92</v>
      </c>
    </row>
    <row r="54" spans="1:16" ht="86.85" customHeight="1" x14ac:dyDescent="0.25">
      <c r="A54" s="59" t="s">
        <v>63</v>
      </c>
      <c r="B54" s="27" t="s">
        <v>68</v>
      </c>
      <c r="C54" s="28">
        <v>0</v>
      </c>
      <c r="D54" s="29">
        <v>0</v>
      </c>
      <c r="E54" s="28">
        <v>0</v>
      </c>
      <c r="F54" s="28">
        <v>0</v>
      </c>
      <c r="G54" s="28">
        <v>0</v>
      </c>
      <c r="H54" s="52">
        <v>0</v>
      </c>
      <c r="I54" s="28">
        <v>0</v>
      </c>
      <c r="J54" s="28">
        <v>0</v>
      </c>
      <c r="K54" s="28">
        <v>0</v>
      </c>
      <c r="L54" s="28">
        <v>0</v>
      </c>
      <c r="M54" s="28">
        <v>0</v>
      </c>
      <c r="N54" s="28">
        <v>0</v>
      </c>
      <c r="O54" s="30"/>
      <c r="P54" s="6"/>
    </row>
    <row r="55" spans="1:16" ht="48.6" customHeight="1" x14ac:dyDescent="0.25">
      <c r="A55" s="61" t="s">
        <v>65</v>
      </c>
      <c r="B55" s="27" t="s">
        <v>18</v>
      </c>
      <c r="C55" s="28">
        <v>0</v>
      </c>
      <c r="D55" s="29">
        <v>0</v>
      </c>
      <c r="E55" s="28">
        <v>0</v>
      </c>
      <c r="F55" s="28">
        <v>0</v>
      </c>
      <c r="G55" s="28">
        <v>0</v>
      </c>
      <c r="H55" s="52">
        <v>0</v>
      </c>
      <c r="I55" s="28">
        <v>0</v>
      </c>
      <c r="J55" s="28">
        <v>0</v>
      </c>
      <c r="K55" s="28">
        <v>0</v>
      </c>
      <c r="L55" s="28">
        <v>0</v>
      </c>
      <c r="M55" s="28">
        <v>0</v>
      </c>
      <c r="N55" s="28">
        <v>0</v>
      </c>
      <c r="O55" s="30"/>
      <c r="P55" s="6"/>
    </row>
    <row r="56" spans="1:16" ht="49.5" customHeight="1" x14ac:dyDescent="0.25">
      <c r="A56" s="61" t="s">
        <v>64</v>
      </c>
      <c r="B56" s="27" t="s">
        <v>26</v>
      </c>
      <c r="C56" s="28">
        <v>0</v>
      </c>
      <c r="D56" s="29">
        <v>0</v>
      </c>
      <c r="E56" s="28">
        <v>0</v>
      </c>
      <c r="F56" s="28">
        <v>0</v>
      </c>
      <c r="G56" s="28">
        <v>0</v>
      </c>
      <c r="H56" s="52">
        <v>0</v>
      </c>
      <c r="I56" s="28">
        <v>0</v>
      </c>
      <c r="J56" s="28">
        <v>0</v>
      </c>
      <c r="K56" s="28">
        <v>0</v>
      </c>
      <c r="L56" s="28">
        <v>0</v>
      </c>
      <c r="M56" s="28">
        <v>0</v>
      </c>
      <c r="N56" s="28">
        <v>0</v>
      </c>
      <c r="O56" s="62"/>
      <c r="P56" s="31"/>
    </row>
    <row r="57" spans="1:16" ht="78.95" customHeight="1" x14ac:dyDescent="0.25">
      <c r="A57" s="61" t="s">
        <v>66</v>
      </c>
      <c r="B57" s="27" t="s">
        <v>67</v>
      </c>
      <c r="C57" s="28">
        <v>0</v>
      </c>
      <c r="D57" s="29">
        <v>0</v>
      </c>
      <c r="E57" s="28">
        <v>0</v>
      </c>
      <c r="F57" s="28">
        <v>0</v>
      </c>
      <c r="G57" s="28">
        <v>0</v>
      </c>
      <c r="H57" s="52">
        <v>0</v>
      </c>
      <c r="I57" s="28">
        <v>0</v>
      </c>
      <c r="J57" s="28">
        <v>0</v>
      </c>
      <c r="K57" s="28">
        <v>0</v>
      </c>
      <c r="L57" s="28">
        <v>0</v>
      </c>
      <c r="M57" s="28">
        <v>0</v>
      </c>
      <c r="N57" s="28">
        <v>0</v>
      </c>
      <c r="O57" s="60"/>
      <c r="P57" s="61"/>
    </row>
    <row r="58" spans="1:16" ht="28.5" customHeight="1" x14ac:dyDescent="0.25">
      <c r="A58" s="6"/>
      <c r="B58" s="19" t="s">
        <v>28</v>
      </c>
      <c r="C58" s="2">
        <f>SUM(C14+C20)</f>
        <v>285624.60000000003</v>
      </c>
      <c r="D58" s="2">
        <f>SUM(D14+D15+D20+D23+D25+D28+D31)</f>
        <v>308129.84999999998</v>
      </c>
      <c r="E58" s="2">
        <f>E28</f>
        <v>2777.8</v>
      </c>
      <c r="F58" s="2">
        <v>0</v>
      </c>
      <c r="G58" s="2">
        <f>SUM(G14,G20)</f>
        <v>285624.60000000003</v>
      </c>
      <c r="H58" s="2">
        <f>SUM(H14,H15,H20,H23,H25,H28,H31)</f>
        <v>308129.84999999998</v>
      </c>
      <c r="I58" s="2">
        <v>2777.8</v>
      </c>
      <c r="J58" s="2">
        <v>0</v>
      </c>
      <c r="K58" s="2">
        <f>SUM(K14,K20)</f>
        <v>285624.60000000003</v>
      </c>
      <c r="L58" s="2">
        <f>SUM(L14,L15,L20,L23,L25,L28,L31)</f>
        <v>303789.95</v>
      </c>
      <c r="M58" s="2">
        <v>2777.8</v>
      </c>
      <c r="N58" s="2">
        <v>0</v>
      </c>
      <c r="O58" s="8"/>
      <c r="P58" s="6"/>
    </row>
    <row r="59" spans="1:16" x14ac:dyDescent="0.25">
      <c r="A59" s="67"/>
      <c r="B59" s="69" t="s">
        <v>96</v>
      </c>
      <c r="C59" s="67"/>
      <c r="D59" s="67"/>
      <c r="E59" s="67"/>
      <c r="F59" s="67"/>
      <c r="G59" s="67"/>
      <c r="H59" s="67"/>
      <c r="I59" s="67"/>
      <c r="J59" s="67"/>
      <c r="K59" s="67"/>
      <c r="L59" s="70">
        <f>SUM(L33,L37,L39,L43,L45,L55)</f>
        <v>5884.5</v>
      </c>
      <c r="M59" s="67"/>
      <c r="N59" s="67"/>
    </row>
    <row r="60" spans="1:16" x14ac:dyDescent="0.25">
      <c r="L60" s="20"/>
    </row>
    <row r="61" spans="1:16" x14ac:dyDescent="0.25">
      <c r="L61" s="20"/>
    </row>
    <row r="62" spans="1:16" x14ac:dyDescent="0.25">
      <c r="L62" s="20"/>
    </row>
    <row r="63" spans="1:16" x14ac:dyDescent="0.25">
      <c r="L63" s="20"/>
    </row>
    <row r="64" spans="1:16" x14ac:dyDescent="0.25">
      <c r="L64" s="20"/>
    </row>
    <row r="65" spans="12:12" x14ac:dyDescent="0.25">
      <c r="L65" s="20"/>
    </row>
    <row r="66" spans="12:12" x14ac:dyDescent="0.25">
      <c r="L66" s="20"/>
    </row>
    <row r="67" spans="12:12" x14ac:dyDescent="0.25">
      <c r="L67" s="20"/>
    </row>
    <row r="68" spans="12:12" x14ac:dyDescent="0.25">
      <c r="L68" s="20"/>
    </row>
    <row r="69" spans="12:12" x14ac:dyDescent="0.25">
      <c r="L69" s="20"/>
    </row>
    <row r="70" spans="12:12" x14ac:dyDescent="0.25">
      <c r="L70" s="20"/>
    </row>
    <row r="71" spans="12:12" x14ac:dyDescent="0.25">
      <c r="L71" s="20"/>
    </row>
    <row r="72" spans="12:12" x14ac:dyDescent="0.25">
      <c r="L72" s="20"/>
    </row>
    <row r="73" spans="12:12" x14ac:dyDescent="0.25">
      <c r="L73" s="20"/>
    </row>
    <row r="74" spans="12:12" x14ac:dyDescent="0.25">
      <c r="L74" s="20"/>
    </row>
    <row r="75" spans="12:12" x14ac:dyDescent="0.25">
      <c r="L75" s="20"/>
    </row>
    <row r="76" spans="12:12" x14ac:dyDescent="0.25">
      <c r="L76" s="20"/>
    </row>
    <row r="77" spans="12:12" x14ac:dyDescent="0.25">
      <c r="L77" s="20"/>
    </row>
    <row r="78" spans="12:12" ht="45" customHeight="1" x14ac:dyDescent="0.25">
      <c r="L78" s="20"/>
    </row>
    <row r="79" spans="12:12" x14ac:dyDescent="0.25">
      <c r="L79" s="20"/>
    </row>
    <row r="80" spans="12:12" x14ac:dyDescent="0.25">
      <c r="L80" s="20"/>
    </row>
    <row r="81" spans="12:12" x14ac:dyDescent="0.25">
      <c r="L81" s="20"/>
    </row>
    <row r="82" spans="12:12" x14ac:dyDescent="0.25">
      <c r="L82" s="20"/>
    </row>
    <row r="83" spans="12:12" ht="15" customHeight="1" x14ac:dyDescent="0.25">
      <c r="L83" s="20"/>
    </row>
    <row r="84" spans="12:12" x14ac:dyDescent="0.25">
      <c r="L84" s="20"/>
    </row>
    <row r="85" spans="12:12" x14ac:dyDescent="0.25">
      <c r="L85" s="20"/>
    </row>
    <row r="86" spans="12:12" x14ac:dyDescent="0.25">
      <c r="L86" s="20"/>
    </row>
    <row r="87" spans="12:12" x14ac:dyDescent="0.25">
      <c r="L87" s="20"/>
    </row>
    <row r="88" spans="12:12" x14ac:dyDescent="0.25">
      <c r="L88" s="20"/>
    </row>
    <row r="89" spans="12:12" x14ac:dyDescent="0.25">
      <c r="L89" s="20"/>
    </row>
    <row r="90" spans="12:12" x14ac:dyDescent="0.25">
      <c r="L90" s="20"/>
    </row>
    <row r="91" spans="12:12" x14ac:dyDescent="0.25">
      <c r="L91" s="20"/>
    </row>
    <row r="92" spans="12:12" x14ac:dyDescent="0.25">
      <c r="L92" s="20"/>
    </row>
    <row r="96" spans="12:12" ht="30" customHeight="1" x14ac:dyDescent="0.25"/>
    <row r="110" ht="28.5" customHeight="1" x14ac:dyDescent="0.25"/>
    <row r="112" ht="15" customHeight="1" x14ac:dyDescent="0.25"/>
    <row r="120" ht="15" customHeight="1" x14ac:dyDescent="0.25"/>
    <row r="121" ht="15" customHeight="1" x14ac:dyDescent="0.25"/>
    <row r="122" ht="15" customHeight="1" x14ac:dyDescent="0.25"/>
  </sheetData>
  <mergeCells count="25">
    <mergeCell ref="A13:P13"/>
    <mergeCell ref="A30:P30"/>
    <mergeCell ref="B1:P1"/>
    <mergeCell ref="P2:P8"/>
    <mergeCell ref="P9:P11"/>
    <mergeCell ref="J10:J11"/>
    <mergeCell ref="K10:K11"/>
    <mergeCell ref="L10:L11"/>
    <mergeCell ref="M10:M11"/>
    <mergeCell ref="N10:N11"/>
    <mergeCell ref="G9:J9"/>
    <mergeCell ref="K9:N9"/>
    <mergeCell ref="O9:O11"/>
    <mergeCell ref="C10:C11"/>
    <mergeCell ref="D10:D11"/>
    <mergeCell ref="E10:E11"/>
    <mergeCell ref="A2:O2"/>
    <mergeCell ref="H10:H11"/>
    <mergeCell ref="I10:I11"/>
    <mergeCell ref="A9:A11"/>
    <mergeCell ref="B9:B11"/>
    <mergeCell ref="C9:F9"/>
    <mergeCell ref="F10:F11"/>
    <mergeCell ref="G10:G11"/>
    <mergeCell ref="A5:C5"/>
  </mergeCells>
  <pageMargins left="0.7" right="0.7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ГП_Туризм_2020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2024-03-29T09:00:50Z</dcterms:modified>
</cp:coreProperties>
</file>