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ГП_Туризм_2020" sheetId="2" r:id="rId1"/>
  </sheets>
  <calcPr calcId="145621"/>
</workbook>
</file>

<file path=xl/calcChain.xml><?xml version="1.0" encoding="utf-8"?>
<calcChain xmlns="http://schemas.openxmlformats.org/spreadsheetml/2006/main">
  <c r="N61" i="2" l="1"/>
  <c r="D57" i="2" l="1"/>
  <c r="E57" i="2"/>
  <c r="F57" i="2"/>
  <c r="G57" i="2"/>
  <c r="H57" i="2"/>
  <c r="I57" i="2"/>
  <c r="J57" i="2"/>
  <c r="K57" i="2"/>
  <c r="L57" i="2"/>
  <c r="M57" i="2"/>
  <c r="N57" i="2"/>
  <c r="D54" i="2"/>
  <c r="E54" i="2"/>
  <c r="F54" i="2"/>
  <c r="G54" i="2"/>
  <c r="H54" i="2"/>
  <c r="I54" i="2"/>
  <c r="J54" i="2"/>
  <c r="K54" i="2"/>
  <c r="L54" i="2"/>
  <c r="M54" i="2"/>
  <c r="N54" i="2"/>
  <c r="D49" i="2"/>
  <c r="E49" i="2"/>
  <c r="F49" i="2"/>
  <c r="G49" i="2"/>
  <c r="H49" i="2"/>
  <c r="I49" i="2"/>
  <c r="J49" i="2"/>
  <c r="K49" i="2"/>
  <c r="L49" i="2"/>
  <c r="M49" i="2"/>
  <c r="N49" i="2"/>
  <c r="D42" i="2"/>
  <c r="E42" i="2"/>
  <c r="F42" i="2"/>
  <c r="G42" i="2"/>
  <c r="H42" i="2"/>
  <c r="I42" i="2"/>
  <c r="I52" i="2" s="1"/>
  <c r="J42" i="2"/>
  <c r="K42" i="2"/>
  <c r="L42" i="2"/>
  <c r="M42" i="2"/>
  <c r="N42" i="2"/>
  <c r="D32" i="2"/>
  <c r="E32" i="2"/>
  <c r="F32" i="2"/>
  <c r="G32" i="2"/>
  <c r="H32" i="2"/>
  <c r="I32" i="2"/>
  <c r="J32" i="2"/>
  <c r="K32" i="2"/>
  <c r="L32" i="2"/>
  <c r="M32" i="2"/>
  <c r="N32" i="2"/>
  <c r="D29" i="2"/>
  <c r="E29" i="2"/>
  <c r="F29" i="2"/>
  <c r="G29" i="2"/>
  <c r="H29" i="2"/>
  <c r="I29" i="2"/>
  <c r="J29" i="2"/>
  <c r="K29" i="2"/>
  <c r="L29" i="2"/>
  <c r="M29" i="2"/>
  <c r="N29" i="2"/>
  <c r="C29" i="2"/>
  <c r="D26" i="2"/>
  <c r="E26" i="2"/>
  <c r="F26" i="2"/>
  <c r="G26" i="2"/>
  <c r="H26" i="2"/>
  <c r="I26" i="2"/>
  <c r="J26" i="2"/>
  <c r="K26" i="2"/>
  <c r="L26" i="2"/>
  <c r="M26" i="2"/>
  <c r="N26" i="2"/>
  <c r="D22" i="2"/>
  <c r="E22" i="2"/>
  <c r="F22" i="2"/>
  <c r="G22" i="2"/>
  <c r="H22" i="2"/>
  <c r="I22" i="2"/>
  <c r="J22" i="2"/>
  <c r="K22" i="2"/>
  <c r="L22" i="2"/>
  <c r="M22" i="2"/>
  <c r="N22" i="2"/>
  <c r="D17" i="2"/>
  <c r="E17" i="2"/>
  <c r="F17" i="2"/>
  <c r="G17" i="2"/>
  <c r="H17" i="2"/>
  <c r="I17" i="2"/>
  <c r="J17" i="2"/>
  <c r="K17" i="2"/>
  <c r="L17" i="2"/>
  <c r="M17" i="2"/>
  <c r="N17" i="2"/>
  <c r="D14" i="2"/>
  <c r="E14" i="2"/>
  <c r="F14" i="2"/>
  <c r="G14" i="2"/>
  <c r="H14" i="2"/>
  <c r="I14" i="2"/>
  <c r="J14" i="2"/>
  <c r="K14" i="2"/>
  <c r="L14" i="2"/>
  <c r="M14" i="2"/>
  <c r="N14" i="2"/>
  <c r="C32" i="2"/>
  <c r="D38" i="2"/>
  <c r="E38" i="2"/>
  <c r="F38" i="2"/>
  <c r="G38" i="2"/>
  <c r="H38" i="2"/>
  <c r="I38" i="2"/>
  <c r="J38" i="2"/>
  <c r="K38" i="2"/>
  <c r="L38" i="2"/>
  <c r="M38" i="2"/>
  <c r="N38" i="2"/>
  <c r="C38" i="2"/>
  <c r="N60" i="2" l="1"/>
  <c r="J60" i="2"/>
  <c r="J61" i="2" s="1"/>
  <c r="F60" i="2"/>
  <c r="N52" i="2"/>
  <c r="J52" i="2"/>
  <c r="F52" i="2"/>
  <c r="K60" i="2"/>
  <c r="E40" i="2"/>
  <c r="M40" i="2"/>
  <c r="M61" i="2" s="1"/>
  <c r="I40" i="2"/>
  <c r="K52" i="2"/>
  <c r="G52" i="2"/>
  <c r="G60" i="2"/>
  <c r="K40" i="2"/>
  <c r="G40" i="2"/>
  <c r="N40" i="2"/>
  <c r="J40" i="2"/>
  <c r="F40" i="2"/>
  <c r="M52" i="2"/>
  <c r="E52" i="2"/>
  <c r="M60" i="2"/>
  <c r="I60" i="2"/>
  <c r="E60" i="2"/>
  <c r="F61" i="2"/>
  <c r="H60" i="2"/>
  <c r="L60" i="2"/>
  <c r="L52" i="2"/>
  <c r="L40" i="2"/>
  <c r="H52" i="2"/>
  <c r="H40" i="2"/>
  <c r="D60" i="2"/>
  <c r="D52" i="2"/>
  <c r="D40" i="2"/>
  <c r="C54" i="2"/>
  <c r="C14" i="2"/>
  <c r="C42" i="2"/>
  <c r="D61" i="2" l="1"/>
  <c r="E61" i="2"/>
  <c r="G61" i="2"/>
  <c r="I61" i="2"/>
  <c r="K61" i="2"/>
  <c r="H61" i="2"/>
  <c r="L61" i="2"/>
  <c r="C57" i="2"/>
  <c r="C60" i="2" s="1"/>
  <c r="C49" i="2"/>
  <c r="C52" i="2" s="1"/>
  <c r="C26" i="2" l="1"/>
  <c r="C22" i="2"/>
  <c r="C17" i="2"/>
  <c r="C40" i="2" l="1"/>
  <c r="C61" i="2"/>
</calcChain>
</file>

<file path=xl/sharedStrings.xml><?xml version="1.0" encoding="utf-8"?>
<sst xmlns="http://schemas.openxmlformats.org/spreadsheetml/2006/main" count="168" uniqueCount="150">
  <si>
    <t>№</t>
  </si>
  <si>
    <t>Наименование  основного мероприятия, мероприятия основного мероприятия</t>
  </si>
  <si>
    <t>Федеральный бюджет</t>
  </si>
  <si>
    <t>Областной бюджет</t>
  </si>
  <si>
    <t>Местные бюджеты</t>
  </si>
  <si>
    <t>Прочие источники</t>
  </si>
  <si>
    <t>1.</t>
  </si>
  <si>
    <t>1.1.</t>
  </si>
  <si>
    <t>1.1.1.</t>
  </si>
  <si>
    <t>1.1.2.</t>
  </si>
  <si>
    <t>1.2.</t>
  </si>
  <si>
    <t>1.2.1.</t>
  </si>
  <si>
    <t>1.3.</t>
  </si>
  <si>
    <t>1.3.1.</t>
  </si>
  <si>
    <t>1.3.2.</t>
  </si>
  <si>
    <t>2.</t>
  </si>
  <si>
    <t>2.1.</t>
  </si>
  <si>
    <t>2.1.1.</t>
  </si>
  <si>
    <t>2.1.2.</t>
  </si>
  <si>
    <t>2.2.</t>
  </si>
  <si>
    <t>2.2.1.</t>
  </si>
  <si>
    <t>2.2.2.</t>
  </si>
  <si>
    <t>Итого по подпрограмме 2</t>
  </si>
  <si>
    <t>3.</t>
  </si>
  <si>
    <t>3.1.</t>
  </si>
  <si>
    <t>3.1.1.</t>
  </si>
  <si>
    <t>3.2.1.</t>
  </si>
  <si>
    <t>Итого по подпрограмме 3</t>
  </si>
  <si>
    <t>Создание на территории Ленинградской области объектов придорожной инфраструктуры «Зеленые стоянки»</t>
  </si>
  <si>
    <t>Создание на территории Ленинградской области универсальных средств размещения (кемпингов)</t>
  </si>
  <si>
    <t>Организация и проведение обучающих мероприятий для специалистов в сфере туризма и экскурсоводов</t>
  </si>
  <si>
    <t>Ответственнный исполнитель: комитет  Ленинградской области по туризму</t>
  </si>
  <si>
    <t>Основное мероприятие "Участие Ленинградской области в реализации межрегиональных и международных туристских проектов"</t>
  </si>
  <si>
    <t>Обеспечение участия Ленинградской области в реализации международных туристских проектов по программам приграничного сотрудничества</t>
  </si>
  <si>
    <t>Обеспечение участия Ленинградской области в международных и межрегиональных мероприятиях-презентациях межрегиональных туристских проектов, в том числе «Серебряное ожерелье России», «Красный маршрут», «Русские усадьбы», «Живые уроки», «Маяки Ленинградской области», «Жизнь замечательных людей», «Государева дорога» и др.</t>
  </si>
  <si>
    <t>Сведения о достигнутых результатах</t>
  </si>
  <si>
    <t>Оценка выполнения</t>
  </si>
  <si>
    <t>Основное мероприятие "Развитие туристского потенциала и туристских ресурсов Ленинградской области на российском и международном туристском рынках"</t>
  </si>
  <si>
    <t>Разработка и изготовление информационных материалов о туристских возможностях Ленинградской области с использованием туристского бренда Ленинградской области (изготовление печатных материалов: карт, буклетов, справочников, путеводителей и т.п.), в том числе на иностранных языках</t>
  </si>
  <si>
    <t>Проведение конгрессно-выставочных мероприятий, обеспечение участия Ленинградской области в конгрессно-выставочных мероприятиях на российском и международном туристских рынках</t>
  </si>
  <si>
    <t>Проведение инфотуров, пресс-туров, организация приема телекомпаний для съемок программ, рекламирующих туристические возможности Ленинградской области на российском и международном туристских рынках</t>
  </si>
  <si>
    <t>1.2.2.</t>
  </si>
  <si>
    <t>1.2.3.</t>
  </si>
  <si>
    <t>1.2.4.</t>
  </si>
  <si>
    <t>Основное мероприятие "Размещение рекламы о туристском потенциале и туристских ресурсах Ленинградской области"</t>
  </si>
  <si>
    <t>1.3.3.</t>
  </si>
  <si>
    <t>Создание информационного и видеоконтента о туристских продуктах 
и туристских ресурсах Ленинградской области и размещение его в средствах массовой информации (в сети Интернет, газетах и журналах, периодически издаваемых транспортных журналах, распространяемых в самолетах, поездах, на пассажирских паромах и т.д.), в том числе на иностранных языках</t>
  </si>
  <si>
    <t>Разработка, издание и распространение тематического журнала, посвященного туризму в Ленинградской области</t>
  </si>
  <si>
    <t>Размещение информации о туристских ресурсах, о крупных событийных мероприятиях Ленинградской области посредством наружной рекламы, в том числе за рубежом</t>
  </si>
  <si>
    <t>Основное мероприятие "Проведение мероприятий, популяризирующих внутренний и въездной туризм в Ленинградской области"</t>
  </si>
  <si>
    <t>Проведение событийных и специализированных мероприятий (праздники, фестивали, туристские походы и слеты) по продвижению туристского потенциала Ленинградской области, направленных на привлечение туристов в Ленинградскую область</t>
  </si>
  <si>
    <t>Реализация проекта туристско-экскурсионных поездок для школьников и учащихся «Мой родной край – Ленинградская область»</t>
  </si>
  <si>
    <t>1.4.</t>
  </si>
  <si>
    <t>1.4.1.</t>
  </si>
  <si>
    <t>1.4.2.</t>
  </si>
  <si>
    <t>1.5.</t>
  </si>
  <si>
    <t>1.5.1.</t>
  </si>
  <si>
    <t>1.5.2.</t>
  </si>
  <si>
    <t>Внедрение и модернизация интерактивных, мультимедийных и информационных компонентов в сфере туризма</t>
  </si>
  <si>
    <t>Модернизация, поддержка и продвижение туристского портала Ленинградской области, расширение представленной информации на иностранных языках. Проведение информационной кампании в социальных сетях направленной на внутренний, общероссийский и зарубежный рынок</t>
  </si>
  <si>
    <t>Итого по подпрограмме 1</t>
  </si>
  <si>
    <t>2.1.3.</t>
  </si>
  <si>
    <t>2.1.4.</t>
  </si>
  <si>
    <t>2.1.5.</t>
  </si>
  <si>
    <t>Создание на территории Ленинградской области туристского тематического парка</t>
  </si>
  <si>
    <t>Развитие системы туристской навигации и ориентирующей информации</t>
  </si>
  <si>
    <t>Предоставление субсидий некоммерческим организациям на реализацию проектов, направленных на формирование комфортной туристской среды на территории Ленинградской области</t>
  </si>
  <si>
    <t>Основное мероприятие "Содействие созданию и развитию информационно-туристских центров на территории Ленинградской области"</t>
  </si>
  <si>
    <t>Создание филиалов ГБУ ЛО «Информационно-туристский центр»</t>
  </si>
  <si>
    <t>Оказание содействия развитию действующих и вновь создаваемых туристских информационных центров посредством методических рекомендаций и информирования</t>
  </si>
  <si>
    <t>3.1.2.</t>
  </si>
  <si>
    <t>3.2.2.</t>
  </si>
  <si>
    <t>Подпрограмма  "Продвижение туристского потенциала Ленинградской области"</t>
  </si>
  <si>
    <t>Подпрограмма  "Формирование комфортной туристской среды"</t>
  </si>
  <si>
    <t>Подпрограмма  "Обеспечение условий реализации государственной программы"</t>
  </si>
  <si>
    <t>Основное мероприятие "Содействие формированию методической основы развития въездного и внутреннего туризма"</t>
  </si>
  <si>
    <t>Разработка методических рекомендаций, направленных на создание условий для развития туризма в Ленинградской области</t>
  </si>
  <si>
    <t>Проведение конкурсов среди специалистов сферы туризма Ленинградской области, в том числе конкурса профессионального мастерства среди работников сферы туризма Ленинградской области, конкурса «Лучшие в туризме Ленинградской области»</t>
  </si>
  <si>
    <t>Всего по государственной программе</t>
  </si>
  <si>
    <t>Разработка и изготовление презентационных материалов и сувенирной продукции с использованием туристского бренда и исторических символов Ленинградской области для вручения участникам и гостям мероприятий, проводимых на территории Ленинградской области, регионов Российской Федерации и за рубежом, в том числе на иностранных языках</t>
  </si>
  <si>
    <t>Основное мероприятие "Развитие цифровых технологий в сфере туризма Ленинградской области"</t>
  </si>
  <si>
    <t>1.6.</t>
  </si>
  <si>
    <t>Приоритетный проект «Туристско-рекреационный кластер в селе Старая Ладога Волховского района Ленинградской области»</t>
  </si>
  <si>
    <t>1.6.1.</t>
  </si>
  <si>
    <t>1.6.2.</t>
  </si>
  <si>
    <t>1.6.3.</t>
  </si>
  <si>
    <t>1.6.4.</t>
  </si>
  <si>
    <t>1.6.5.</t>
  </si>
  <si>
    <t>Размещение публикаций рекламного характера о туристском потенциале Туристско-рекреационного кластера в селе Старая Ладога 
в профильных федеральных печатных средствах массовой информации</t>
  </si>
  <si>
    <t>Разработка и изготовление информационных материалов (карт, буклетов) о туристском потенциале Туристско-рекреационного кластера в селе Старая Ладога, в том числе на иностранных языках</t>
  </si>
  <si>
    <t>Размещение наружной рекламы о туристском потенциале Туристско-рекреационного кластера в селе Старая Ладога</t>
  </si>
  <si>
    <t>Проведение событийных и специализированных мероприятий по продвижению туристского потенциала Туристско-рекреационного кластера в селе Старая Ладога</t>
  </si>
  <si>
    <t>1.7.</t>
  </si>
  <si>
    <t>1.7.1.</t>
  </si>
  <si>
    <t xml:space="preserve">Региональный проект «Экспорт услуг» </t>
  </si>
  <si>
    <t>Комплекс мероприятий по увеличению объема экспорта услуг категории «Поездки» согласно Федеральному проекту «Экспорт услуг» в составе паспорта национального проекта Международная кооперация и экспорт»</t>
  </si>
  <si>
    <t>Основное мероприятие "Создание туристской инфраструктуры и государственная поддержка проектов, направленных на формирование комфортной туристской среды"</t>
  </si>
  <si>
    <t>Создание видеоролика – «визитной карточки» для презентации о туристском потенциале Туристско-рекреационного кластера в селе Старая Ладога на российских и международных мероприятиях на русском и иностранных языках</t>
  </si>
  <si>
    <t>Обеспечение деятельности ГБУ ЛО "Информационно-туристский центр"</t>
  </si>
  <si>
    <t>Объем финансового обеспечения Государственной программы в 2020 году, тыс.руб.</t>
  </si>
  <si>
    <t>Наименование государственной программы: "Развитие внутреннего и въездного туризма в Ленинградской области"</t>
  </si>
  <si>
    <t>Отчет 
о реализации государственной программы</t>
  </si>
  <si>
    <t>3.2.</t>
  </si>
  <si>
    <t>Основное мероприятие "Проведение мероприятий по развитию кадрового потенциала в сфере туризма"</t>
  </si>
  <si>
    <t>фонд оплаты труда, оплата коммунальных услуг, оплата услуг по содержанию имущества, приобретение расходных материалов).</t>
  </si>
  <si>
    <t>Отчетный период: январь-декабрь 2020 года</t>
  </si>
  <si>
    <t>Фактическое финансирование государственной программы на отчетную дату (нарастающим итогом) (тыс. рублей)</t>
  </si>
  <si>
    <t>Выполнено на отчетную дату (нарастающим итогом) 
(тыс. рублей)</t>
  </si>
  <si>
    <t>мероприятие выполнено</t>
  </si>
  <si>
    <t>Разработаны методические материалы по организации и развитию сельского туризма в регионе, как одного их перспективных направлений внутреннего туризма</t>
  </si>
  <si>
    <t>проведены обучающие мероприятия по 5 темам для специалистов в сфере туризма и экскурсоводов (150 специалистов получили удостоверения о повышении квалификации установленного образца)</t>
  </si>
  <si>
    <t xml:space="preserve">Кроме того, за счет средств подпрограммы "Равитие внутренего и въездного туризма в Ленинградской области" государственной программы Ленинградской области "Развитие культуры и туризма в Ленинградской области" 
</t>
  </si>
  <si>
    <t>В двухдневных туристических поездках по региону приняли участие 3000 школьников Ленинградской области (отличники учёбы, внеучебной деятельности и спорта, победители и участники олимпиад и конкурсов, представители всероссийского детско-юношеского военно-патриотического общественного движения «Юнармия», творческие коллективы, а также дети, оказавшиеся в сложной жизненной ситуации, и дети-инвалиды)</t>
  </si>
  <si>
    <t xml:space="preserve">Разработана концепция вовлечения объектов военно-патриотического туризма в туристский оборот региона. Установлено 20 информационных табличек и 13 информационных щитов. Все объекты турнавигации оформлены в официальный туристский бренд Ленинградской области 
и изгатовлены в соответствии с ГОСТами, методическим пособием по созданию системы дорожных указателей к объектам культурного наследия и иных носителей информации, разработанным Министерством культуры Российской Федерации в соответствии стандартам Всемирной туристской организации при ООН (ЮНВТО) и соответствует Общероссийской системе навигации и ориентирующей информации для туристов
</t>
  </si>
  <si>
    <t>проведено 3 мероприяти в формате workshop 
принято участие в 8 выствках</t>
  </si>
  <si>
    <t xml:space="preserve">Проведено 14  инфо-туров и 3 пресс-тура
</t>
  </si>
  <si>
    <t>проведено 9 событийных мероприятий</t>
  </si>
  <si>
    <t>Реализуются мероприятия направленные на привлечение иностранных туристов в Ленинградскую область в рамках основных мероприятий 1.1, 1.2, 2.1, 3.2</t>
  </si>
  <si>
    <t>создано 3 видео ролика, 1 анимационный ролик</t>
  </si>
  <si>
    <t xml:space="preserve">Запланированный туристкий фестиваль отменен в связи с обострением эпидемиологической обстановки и усилением защитных мер, связанных с коронавирусной инфекцией. </t>
  </si>
  <si>
    <t xml:space="preserve">Размещене информации о турпотенциале кластера на 96 больших баннерах с размером информационного поля 6х3 метра, 112 баннерах с размером информационного поля 1,2х1,8 метра на территории СПб и ЛО. На территории г. Москва размещена наружная реклама о туристском потенциале на 42 афишах.
</t>
  </si>
  <si>
    <t>Изготовлено 3500 экз. складных карт на русском и английском языках и 2500 экз. буклетов на русском и английском языках</t>
  </si>
  <si>
    <t xml:space="preserve">Размещены статьи о Туристско-рекреационном кластере в селе Старая Ладога:
• в общероссийских федеральных и региональных печатных изданиях, таких как  «Эксперт Северо-запад», «Турбизнес на Северо-Западе», «Издательский дом Коммерсантъ», «Nation Geographic», «Discovery»
• в  бортовых журналах туристского профиля, таких как «Линия полета», «Летать легко» (NordStar), «Отдыхать от А до Я»
• на профильных сайтах туристской направленности и в электронных тур-каталогах, таких как Портал «Турпром», портал «Тонкости туризма», ассоциация туроператоров 
</t>
  </si>
  <si>
    <t xml:space="preserve">В рамках программы  приграничного сотрудничества  «Россия – Юго-Восточная Финляндия 2014 – 2020» проведена работа по проектам  «BizCycle», «Туристский коридор «Санкт-Петербург - Сайма», «Visit Vouksi», «Suvorov» .
В рамках программы  приграничного сотрудничества «Россия - Эстония 2014-2020» проведена работа по проектам «Via Hanseatica Plus. Расширение, укрепление сети  и умный маркетинг Via Hanseatica»
</t>
  </si>
  <si>
    <t>Участие в участия в фотовыставках «Путешествуй дома. Версты» и  "Путешествуй дома. Зима."
Изготовление сувенирной продукции по проекту "Государева дорога", видеоролика по проекту</t>
  </si>
  <si>
    <t>запланированный конкурс отменен в связи невозможностью оценки деятельности объектов туриндустрии вериод  ограничительных мер, связанных с нераспространеним коронавирусной инфекции</t>
  </si>
  <si>
    <t>мероприятие не выполнено</t>
  </si>
  <si>
    <t>мероприятие не  выполнено</t>
  </si>
  <si>
    <t xml:space="preserve">Оплачены услуги по ежемесячному размещению информации о туристском потенциале Ленинградской области на сайте  "ЛЕНОБЛИНФОРМ" и журнале "Индустрия туризма и культуры".
Запланированная видеосъемка, отражающая турпотенциал региона (со съемкой в период четырех времен года), не состоялась по причине действовавших в течение года ограничений в регионе, связанных с эпидемиологоческой обстановкой
</t>
  </si>
  <si>
    <t>размещение информации о турпотенциале региона на 941 рекламной конструкции в Ленинградской области, Санкт-Петербурге и Москве</t>
  </si>
  <si>
    <t>мероприятие не выполнено
мероприятие отменено в связи с обострением эпидемиологической обстановки и усилением защитных мер, связанных с коронавирусной инфекцией</t>
  </si>
  <si>
    <t>модеринизация официального туристкого портала и мобильного приложения</t>
  </si>
  <si>
    <t>По результатам конкурсного отбора субсидии предоставлены на реализацию 17 проектов некоммерческих организаций , не являющимся государственными (муниципальными) учреждениями, на реализацию проектов, направленных на формирование комфортной туристской среды на территории Ленинградской области. В 2020 году реализовано 15 проектов. Срок окончания реализации 2-х проектов - август 2021 года.</t>
  </si>
  <si>
    <t>мероприятие не выполнено, в связи с вынужденной отменой крупного мероприятия. Межрегиональный  форум «Серебряное ожерелье России» в рамках форума «Travel Hub» в Санкт-Петербурге отменен в связи с ограничительными мерами, связанными с эпидемиологической обстановкой.</t>
  </si>
  <si>
    <t>мероприятие не выполнено. Со стороны исполнителя не исполнены обязательства в сумме 3695,13 тыс. руб.</t>
  </si>
  <si>
    <t>мероприятие выполнено. Экономия составила 1935,76 тыс. руб.</t>
  </si>
  <si>
    <t>мероприятие не выполнено. отсутсвтие возможности проведения видеосъемки из-за действовавших в течение года ограничений в регионе, связанных с эпидемиологоческой обстановкой</t>
  </si>
  <si>
    <t>мероприятия не выполнены. часть запланированных мероприятий отменена ввиду действовавших на период их проведения органичений, связанных с эпидемиологической обастановкой</t>
  </si>
  <si>
    <t>мероприятие выполнено, экономия составила 350,00 тыс. руб.</t>
  </si>
  <si>
    <t>мероприятие выполнено. Экономия составила 208,85 тыс. руб.</t>
  </si>
  <si>
    <t>мероприятие выполнено. Срок окончания 2 соглашений - август 2021 года</t>
  </si>
  <si>
    <t>мероприятие выполнено. Экономия составила 1176,4 тыс. руб.</t>
  </si>
  <si>
    <t>Реализация мероприятий в рамках мероприятия "Обеспечение участия Ленинградской области в реализации международных туристских проектов по программам приграничного сотрудничества"</t>
  </si>
  <si>
    <t>мероприятие не выполнео в связи с неисполненим обязательств со стороны исполнителя. не исполнены контракты на сумму 8 277,83. Также экономия после проведения конкурсных процедур 2490,96 руб.</t>
  </si>
  <si>
    <t>в декабре 2020 года выставлена закупка на оказание услуг по созданию виртуального экскурсовода в г. Лодейное поле. Исполнение в 2021 году</t>
  </si>
  <si>
    <t>Приложение 2</t>
  </si>
  <si>
    <t xml:space="preserve">изготовление 40  видов сувенирной продукции </t>
  </si>
  <si>
    <t>Изготовлен 8 видов продукции  с использованием туристского бренда Ленинградской области, а также  80 информационных указателей  по пешеходным и велосипедным туристическим маршрутам</t>
  </si>
  <si>
    <t xml:space="preserve">Реализация комплекса мероприятий по реконструкции и восстановлению монастырского комплекса Коневского Рождество-Богородичного мужского монастыря в части обеспечения создания туристской инфраструктуры (гостиница, рестораны, кафе, детские, спортивные площадки, зоны отдыха, магазины сувениров и фермерской продукции, кемпинги, причалы) и иной сопутствующей инфраструктуры (ангары для хранения судов, вертолетная площадка, заправочные комплексы для автомобилей и судов, трансформаторные распределительные подстанции, кабель волоконно-оптической линии связи, объекты водоснабжения и водоотведения).
</t>
  </si>
  <si>
    <t>ООО "РН-Северо-Запад" осуществлено финансирование в соответствии с ранее заявленными в государственной программе объеме в части обеспечения создания туристской и иной сопуствующей инфраструктуры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</si>
</sst>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;\-0.00;\-;@"/>
    <numFmt numFmtId="165" formatCode="#,##0.00###"/>
    <numFmt numFmtId="166" formatCode="?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2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readingOrder="1"/>
    </xf>
    <xf numFmtId="165" fontId="2" fillId="0" borderId="2" xfId="0" applyNumberFormat="1" applyFont="1" applyFill="1" applyBorder="1" applyAlignment="1">
      <alignment horizontal="center" vertical="center" readingOrder="1"/>
    </xf>
    <xf numFmtId="165" fontId="5" fillId="0" borderId="1" xfId="0" applyNumberFormat="1" applyFont="1" applyFill="1" applyBorder="1" applyAlignment="1">
      <alignment horizontal="center" vertical="center" wrapText="1" readingOrder="1"/>
    </xf>
    <xf numFmtId="164" fontId="2" fillId="0" borderId="1" xfId="0" applyNumberFormat="1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readingOrder="1"/>
    </xf>
    <xf numFmtId="165" fontId="5" fillId="0" borderId="1" xfId="1" applyNumberFormat="1" applyFont="1" applyFill="1" applyBorder="1" applyAlignment="1">
      <alignment horizontal="center" vertical="center" readingOrder="1"/>
    </xf>
    <xf numFmtId="4" fontId="5" fillId="0" borderId="1" xfId="1" applyNumberFormat="1" applyFont="1" applyFill="1" applyBorder="1" applyAlignment="1">
      <alignment horizontal="center" vertical="center" readingOrder="1"/>
    </xf>
    <xf numFmtId="0" fontId="5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164" fontId="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166" fontId="2" fillId="0" borderId="1" xfId="0" applyNumberFormat="1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readingOrder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1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8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center" vertical="center" readingOrder="1"/>
    </xf>
    <xf numFmtId="165" fontId="2" fillId="0" borderId="1" xfId="1" applyNumberFormat="1" applyFont="1" applyFill="1" applyBorder="1" applyAlignment="1">
      <alignment horizontal="center" vertical="center" readingOrder="1"/>
    </xf>
    <xf numFmtId="0" fontId="6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/>
    </xf>
    <xf numFmtId="0" fontId="9" fillId="0" borderId="1" xfId="0" applyFont="1" applyFill="1" applyBorder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/>
    </xf>
    <xf numFmtId="0" fontId="0" fillId="0" borderId="0" xfId="0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14" fontId="6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EE12B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6"/>
  <sheetViews>
    <sheetView tabSelected="1" zoomScale="60" zoomScaleNormal="60" zoomScaleSheetLayoutView="50" workbookViewId="0">
      <selection activeCell="N68" sqref="N68"/>
    </sheetView>
  </sheetViews>
  <sheetFormatPr defaultRowHeight="15" x14ac:dyDescent="0.25"/>
  <cols>
    <col min="1" max="1" width="8.42578125" customWidth="1"/>
    <col min="2" max="2" width="49.28515625" customWidth="1"/>
    <col min="3" max="3" width="15.28515625" customWidth="1"/>
    <col min="4" max="4" width="17.28515625" style="34" customWidth="1"/>
    <col min="5" max="5" width="17.140625" customWidth="1"/>
    <col min="6" max="6" width="15.28515625" customWidth="1"/>
    <col min="7" max="7" width="14.85546875" bestFit="1" customWidth="1"/>
    <col min="8" max="8" width="16" style="34" customWidth="1"/>
    <col min="9" max="9" width="14.5703125" customWidth="1"/>
    <col min="10" max="10" width="12" customWidth="1"/>
    <col min="11" max="11" width="13.28515625" customWidth="1"/>
    <col min="12" max="12" width="15" style="34" customWidth="1"/>
    <col min="13" max="13" width="15.85546875" customWidth="1"/>
    <col min="14" max="14" width="13.5703125" customWidth="1"/>
    <col min="15" max="15" width="68.28515625" style="43" customWidth="1"/>
    <col min="16" max="16" width="31.42578125" style="34" customWidth="1"/>
  </cols>
  <sheetData>
    <row r="1" spans="1:16" x14ac:dyDescent="0.25">
      <c r="B1" s="82" t="s">
        <v>145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ht="36.75" customHeight="1" x14ac:dyDescent="0.25">
      <c r="A2" s="76" t="s">
        <v>101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83"/>
    </row>
    <row r="3" spans="1:16" ht="15.75" x14ac:dyDescent="0.25">
      <c r="A3" s="36"/>
      <c r="B3" s="36"/>
      <c r="C3" s="36"/>
      <c r="D3" s="37"/>
      <c r="E3" s="36"/>
      <c r="F3" s="36"/>
      <c r="G3" s="36"/>
      <c r="H3" s="36"/>
      <c r="I3" s="36"/>
      <c r="J3" s="36"/>
      <c r="K3" s="36"/>
      <c r="L3" s="37"/>
      <c r="M3" s="36"/>
      <c r="N3" s="36"/>
      <c r="O3" s="41"/>
      <c r="P3" s="83"/>
    </row>
    <row r="4" spans="1:16" ht="15.75" customHeight="1" x14ac:dyDescent="0.25">
      <c r="A4" s="23" t="s">
        <v>100</v>
      </c>
      <c r="B4" s="20"/>
      <c r="C4" s="20"/>
      <c r="D4" s="44"/>
      <c r="E4" s="21"/>
      <c r="F4" s="21"/>
      <c r="G4" s="22"/>
      <c r="H4" s="32"/>
      <c r="I4" s="22"/>
      <c r="J4" s="22"/>
      <c r="K4" s="22"/>
      <c r="L4" s="32"/>
      <c r="M4" s="22"/>
      <c r="N4" s="22"/>
      <c r="O4" s="38"/>
      <c r="P4" s="83"/>
    </row>
    <row r="5" spans="1:16" ht="15.75" customHeight="1" x14ac:dyDescent="0.25">
      <c r="A5" s="23" t="s">
        <v>105</v>
      </c>
      <c r="B5" s="20"/>
      <c r="C5" s="21"/>
      <c r="D5" s="45"/>
      <c r="E5" s="21"/>
      <c r="F5" s="21"/>
      <c r="G5" s="22"/>
      <c r="H5" s="32"/>
      <c r="I5" s="22"/>
      <c r="J5" s="22"/>
      <c r="K5" s="22"/>
      <c r="L5" s="32"/>
      <c r="M5" s="22"/>
      <c r="N5" s="22"/>
      <c r="O5" s="38"/>
      <c r="P5" s="83"/>
    </row>
    <row r="6" spans="1:16" ht="15.75" customHeight="1" x14ac:dyDescent="0.25">
      <c r="A6" s="23" t="s">
        <v>31</v>
      </c>
      <c r="B6" s="20"/>
      <c r="C6" s="21"/>
      <c r="D6" s="45"/>
      <c r="E6" s="21"/>
      <c r="F6" s="21"/>
      <c r="G6" s="22"/>
      <c r="H6" s="32"/>
      <c r="I6" s="22"/>
      <c r="J6" s="22"/>
      <c r="K6" s="22"/>
      <c r="L6" s="32"/>
      <c r="M6" s="22"/>
      <c r="N6" s="22"/>
      <c r="O6" s="38"/>
      <c r="P6" s="83"/>
    </row>
    <row r="7" spans="1:16" ht="15.75" customHeight="1" x14ac:dyDescent="0.25">
      <c r="A7" s="1"/>
      <c r="B7" s="20"/>
      <c r="C7" s="22"/>
      <c r="D7" s="32"/>
      <c r="E7" s="22"/>
      <c r="F7" s="22"/>
      <c r="G7" s="22"/>
      <c r="H7" s="32"/>
      <c r="I7" s="22"/>
      <c r="J7" s="22"/>
      <c r="K7" s="22"/>
      <c r="L7" s="32"/>
      <c r="M7" s="22"/>
      <c r="N7" s="22"/>
      <c r="O7" s="38"/>
      <c r="P7" s="83"/>
    </row>
    <row r="8" spans="1:16" ht="15.75" customHeight="1" x14ac:dyDescent="0.25">
      <c r="A8" s="19"/>
      <c r="B8" s="19"/>
      <c r="C8" s="19"/>
      <c r="D8" s="46"/>
      <c r="E8" s="22"/>
      <c r="F8" s="22"/>
      <c r="G8" s="22"/>
      <c r="H8" s="32"/>
      <c r="I8" s="22"/>
      <c r="J8" s="22"/>
      <c r="K8" s="22"/>
      <c r="L8" s="32"/>
      <c r="M8" s="22"/>
      <c r="N8" s="22"/>
      <c r="O8" s="38"/>
      <c r="P8" s="83"/>
    </row>
    <row r="9" spans="1:16" ht="50.25" customHeight="1" x14ac:dyDescent="0.25">
      <c r="A9" s="79" t="s">
        <v>0</v>
      </c>
      <c r="B9" s="80" t="s">
        <v>1</v>
      </c>
      <c r="C9" s="78" t="s">
        <v>99</v>
      </c>
      <c r="D9" s="78"/>
      <c r="E9" s="78"/>
      <c r="F9" s="78"/>
      <c r="G9" s="78" t="s">
        <v>106</v>
      </c>
      <c r="H9" s="78"/>
      <c r="I9" s="78"/>
      <c r="J9" s="78"/>
      <c r="K9" s="78" t="s">
        <v>107</v>
      </c>
      <c r="L9" s="78"/>
      <c r="M9" s="78"/>
      <c r="N9" s="78"/>
      <c r="O9" s="78" t="s">
        <v>35</v>
      </c>
      <c r="P9" s="84" t="s">
        <v>36</v>
      </c>
    </row>
    <row r="10" spans="1:16" ht="15" customHeight="1" x14ac:dyDescent="0.25">
      <c r="A10" s="79"/>
      <c r="B10" s="81"/>
      <c r="C10" s="78" t="s">
        <v>2</v>
      </c>
      <c r="D10" s="78" t="s">
        <v>3</v>
      </c>
      <c r="E10" s="78" t="s">
        <v>4</v>
      </c>
      <c r="F10" s="78" t="s">
        <v>5</v>
      </c>
      <c r="G10" s="78" t="s">
        <v>2</v>
      </c>
      <c r="H10" s="78" t="s">
        <v>3</v>
      </c>
      <c r="I10" s="78" t="s">
        <v>4</v>
      </c>
      <c r="J10" s="78" t="s">
        <v>5</v>
      </c>
      <c r="K10" s="78" t="s">
        <v>2</v>
      </c>
      <c r="L10" s="78" t="s">
        <v>3</v>
      </c>
      <c r="M10" s="78" t="s">
        <v>4</v>
      </c>
      <c r="N10" s="78" t="s">
        <v>5</v>
      </c>
      <c r="O10" s="78"/>
      <c r="P10" s="84"/>
    </row>
    <row r="11" spans="1:16" ht="15" customHeight="1" x14ac:dyDescent="0.25">
      <c r="A11" s="79"/>
      <c r="B11" s="81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84"/>
    </row>
    <row r="12" spans="1:16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39">
        <v>6</v>
      </c>
      <c r="G12" s="39">
        <v>7</v>
      </c>
      <c r="H12" s="39">
        <v>8</v>
      </c>
      <c r="I12" s="39">
        <v>9</v>
      </c>
      <c r="J12" s="39">
        <v>10</v>
      </c>
      <c r="K12" s="39">
        <v>11</v>
      </c>
      <c r="L12" s="39">
        <v>12</v>
      </c>
      <c r="M12" s="39">
        <v>13</v>
      </c>
      <c r="N12" s="39">
        <v>14</v>
      </c>
      <c r="O12" s="39">
        <v>15</v>
      </c>
      <c r="P12" s="39">
        <v>16</v>
      </c>
    </row>
    <row r="13" spans="1:16" x14ac:dyDescent="0.25">
      <c r="A13" s="16" t="s">
        <v>6</v>
      </c>
      <c r="B13" s="73" t="s">
        <v>72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5"/>
    </row>
    <row r="14" spans="1:16" ht="57" x14ac:dyDescent="0.25">
      <c r="A14" s="16" t="s">
        <v>7</v>
      </c>
      <c r="B14" s="17" t="s">
        <v>32</v>
      </c>
      <c r="C14" s="27">
        <f>SUM(C15:C16)</f>
        <v>0</v>
      </c>
      <c r="D14" s="27">
        <f t="shared" ref="D14:N14" si="0">SUM(D15:D16)</f>
        <v>7750</v>
      </c>
      <c r="E14" s="27">
        <f t="shared" si="0"/>
        <v>0</v>
      </c>
      <c r="F14" s="27">
        <f t="shared" si="0"/>
        <v>0</v>
      </c>
      <c r="G14" s="27">
        <f t="shared" si="0"/>
        <v>0</v>
      </c>
      <c r="H14" s="27">
        <f t="shared" si="0"/>
        <v>7750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7">
        <f t="shared" si="0"/>
        <v>3230.25</v>
      </c>
      <c r="M14" s="27">
        <f t="shared" si="0"/>
        <v>0</v>
      </c>
      <c r="N14" s="27">
        <f t="shared" si="0"/>
        <v>0</v>
      </c>
      <c r="O14" s="50"/>
      <c r="P14" s="40"/>
    </row>
    <row r="15" spans="1:16" ht="139.5" customHeight="1" x14ac:dyDescent="0.25">
      <c r="A15" s="49" t="s">
        <v>8</v>
      </c>
      <c r="B15" s="10" t="s">
        <v>33</v>
      </c>
      <c r="C15" s="2"/>
      <c r="D15" s="47">
        <v>2500</v>
      </c>
      <c r="E15" s="2"/>
      <c r="F15" s="2"/>
      <c r="G15" s="2"/>
      <c r="H15" s="2">
        <v>2500</v>
      </c>
      <c r="I15" s="2"/>
      <c r="J15" s="2"/>
      <c r="K15" s="2"/>
      <c r="L15" s="2">
        <v>2500</v>
      </c>
      <c r="M15" s="2"/>
      <c r="N15" s="2"/>
      <c r="O15" s="11" t="s">
        <v>123</v>
      </c>
      <c r="P15" s="18" t="s">
        <v>108</v>
      </c>
    </row>
    <row r="16" spans="1:16" ht="201.75" customHeight="1" x14ac:dyDescent="0.25">
      <c r="A16" s="49" t="s">
        <v>9</v>
      </c>
      <c r="B16" s="10" t="s">
        <v>34</v>
      </c>
      <c r="C16" s="2"/>
      <c r="D16" s="47">
        <v>5250</v>
      </c>
      <c r="E16" s="2"/>
      <c r="F16" s="2"/>
      <c r="G16" s="2"/>
      <c r="H16" s="2">
        <v>5250</v>
      </c>
      <c r="I16" s="2"/>
      <c r="J16" s="2"/>
      <c r="K16" s="2"/>
      <c r="L16" s="2">
        <v>730.25</v>
      </c>
      <c r="M16" s="2"/>
      <c r="N16" s="2"/>
      <c r="O16" s="11" t="s">
        <v>124</v>
      </c>
      <c r="P16" s="65" t="s">
        <v>133</v>
      </c>
    </row>
    <row r="17" spans="1:16" ht="71.25" x14ac:dyDescent="0.25">
      <c r="A17" s="16" t="s">
        <v>10</v>
      </c>
      <c r="B17" s="17" t="s">
        <v>37</v>
      </c>
      <c r="C17" s="7">
        <f>SUM(C18:C21)</f>
        <v>0</v>
      </c>
      <c r="D17" s="7">
        <f t="shared" ref="D17:N17" si="1">SUM(D18:D21)</f>
        <v>36532.160000000003</v>
      </c>
      <c r="E17" s="7">
        <f t="shared" si="1"/>
        <v>0</v>
      </c>
      <c r="F17" s="7">
        <f t="shared" si="1"/>
        <v>0</v>
      </c>
      <c r="G17" s="7">
        <f t="shared" si="1"/>
        <v>0</v>
      </c>
      <c r="H17" s="7">
        <f t="shared" si="1"/>
        <v>36532.160000000003</v>
      </c>
      <c r="I17" s="7">
        <f t="shared" si="1"/>
        <v>0</v>
      </c>
      <c r="J17" s="7">
        <f t="shared" si="1"/>
        <v>0</v>
      </c>
      <c r="K17" s="7">
        <f t="shared" si="1"/>
        <v>0</v>
      </c>
      <c r="L17" s="7">
        <f t="shared" si="1"/>
        <v>20088.879999999997</v>
      </c>
      <c r="M17" s="7">
        <f t="shared" si="1"/>
        <v>0</v>
      </c>
      <c r="N17" s="7">
        <f t="shared" si="1"/>
        <v>0</v>
      </c>
      <c r="O17" s="50"/>
      <c r="P17" s="40"/>
    </row>
    <row r="18" spans="1:16" ht="120" x14ac:dyDescent="0.25">
      <c r="A18" s="49" t="s">
        <v>11</v>
      </c>
      <c r="B18" s="13" t="s">
        <v>38</v>
      </c>
      <c r="C18" s="2"/>
      <c r="D18" s="48">
        <v>12900</v>
      </c>
      <c r="E18" s="2"/>
      <c r="F18" s="2"/>
      <c r="G18" s="2"/>
      <c r="H18" s="2">
        <v>12900</v>
      </c>
      <c r="I18" s="2"/>
      <c r="J18" s="2"/>
      <c r="K18" s="2"/>
      <c r="L18" s="2">
        <v>2131.1999999999998</v>
      </c>
      <c r="M18" s="2"/>
      <c r="N18" s="3"/>
      <c r="O18" s="71" t="s">
        <v>147</v>
      </c>
      <c r="P18" s="65" t="s">
        <v>143</v>
      </c>
    </row>
    <row r="19" spans="1:16" ht="144.75" customHeight="1" x14ac:dyDescent="0.25">
      <c r="A19" s="49" t="s">
        <v>41</v>
      </c>
      <c r="B19" s="13" t="s">
        <v>79</v>
      </c>
      <c r="C19" s="2"/>
      <c r="D19" s="48">
        <v>7900</v>
      </c>
      <c r="E19" s="2"/>
      <c r="F19" s="2"/>
      <c r="G19" s="2"/>
      <c r="H19" s="2">
        <v>7900</v>
      </c>
      <c r="I19" s="2"/>
      <c r="J19" s="2"/>
      <c r="K19" s="2"/>
      <c r="L19" s="2">
        <v>4204.87</v>
      </c>
      <c r="M19" s="2"/>
      <c r="N19" s="3"/>
      <c r="O19" s="71" t="s">
        <v>146</v>
      </c>
      <c r="P19" s="65" t="s">
        <v>134</v>
      </c>
    </row>
    <row r="20" spans="1:16" ht="330" customHeight="1" x14ac:dyDescent="0.25">
      <c r="A20" s="49" t="s">
        <v>42</v>
      </c>
      <c r="B20" s="24" t="s">
        <v>39</v>
      </c>
      <c r="C20" s="2"/>
      <c r="D20" s="48">
        <v>10132.16</v>
      </c>
      <c r="E20" s="2"/>
      <c r="F20" s="2"/>
      <c r="G20" s="2"/>
      <c r="H20" s="2">
        <v>10132.16</v>
      </c>
      <c r="I20" s="2"/>
      <c r="J20" s="2"/>
      <c r="K20" s="2"/>
      <c r="L20" s="2">
        <v>8196.4</v>
      </c>
      <c r="M20" s="2"/>
      <c r="N20" s="3"/>
      <c r="O20" s="57" t="s">
        <v>114</v>
      </c>
      <c r="P20" s="65" t="s">
        <v>135</v>
      </c>
    </row>
    <row r="21" spans="1:16" ht="75" x14ac:dyDescent="0.25">
      <c r="A21" s="49" t="s">
        <v>43</v>
      </c>
      <c r="B21" s="24" t="s">
        <v>40</v>
      </c>
      <c r="C21" s="2"/>
      <c r="D21" s="48">
        <v>5600</v>
      </c>
      <c r="E21" s="2"/>
      <c r="F21" s="2"/>
      <c r="G21" s="2"/>
      <c r="H21" s="2">
        <v>5600</v>
      </c>
      <c r="I21" s="2"/>
      <c r="J21" s="2"/>
      <c r="K21" s="2"/>
      <c r="L21" s="2">
        <v>5556.41</v>
      </c>
      <c r="M21" s="2"/>
      <c r="N21" s="2"/>
      <c r="O21" s="57" t="s">
        <v>115</v>
      </c>
      <c r="P21" s="18" t="s">
        <v>108</v>
      </c>
    </row>
    <row r="22" spans="1:16" ht="49.5" customHeight="1" x14ac:dyDescent="0.25">
      <c r="A22" s="16" t="s">
        <v>12</v>
      </c>
      <c r="B22" s="17" t="s">
        <v>44</v>
      </c>
      <c r="C22" s="4">
        <f>SUM(C23:C25)</f>
        <v>0</v>
      </c>
      <c r="D22" s="4">
        <f t="shared" ref="D22:N22" si="2">SUM(D23:D25)</f>
        <v>13070</v>
      </c>
      <c r="E22" s="4">
        <f t="shared" si="2"/>
        <v>0</v>
      </c>
      <c r="F22" s="4">
        <f t="shared" si="2"/>
        <v>0</v>
      </c>
      <c r="G22" s="4">
        <f t="shared" si="2"/>
        <v>0</v>
      </c>
      <c r="H22" s="4">
        <f t="shared" si="2"/>
        <v>13070</v>
      </c>
      <c r="I22" s="4">
        <f t="shared" si="2"/>
        <v>0</v>
      </c>
      <c r="J22" s="4">
        <f t="shared" si="2"/>
        <v>0</v>
      </c>
      <c r="K22" s="4">
        <f t="shared" si="2"/>
        <v>0</v>
      </c>
      <c r="L22" s="4">
        <f t="shared" si="2"/>
        <v>9282.5</v>
      </c>
      <c r="M22" s="4">
        <f t="shared" si="2"/>
        <v>0</v>
      </c>
      <c r="N22" s="4">
        <f t="shared" si="2"/>
        <v>0</v>
      </c>
      <c r="O22" s="50"/>
      <c r="P22" s="40"/>
    </row>
    <row r="23" spans="1:16" ht="135" x14ac:dyDescent="0.25">
      <c r="A23" s="12" t="s">
        <v>13</v>
      </c>
      <c r="B23" s="25" t="s">
        <v>46</v>
      </c>
      <c r="C23" s="2"/>
      <c r="D23" s="47">
        <v>4120</v>
      </c>
      <c r="E23" s="2"/>
      <c r="F23" s="2"/>
      <c r="G23" s="2"/>
      <c r="H23" s="2">
        <v>4120</v>
      </c>
      <c r="I23" s="2"/>
      <c r="J23" s="2"/>
      <c r="K23" s="2"/>
      <c r="L23" s="2">
        <v>332.5</v>
      </c>
      <c r="M23" s="2"/>
      <c r="N23" s="2"/>
      <c r="O23" s="62" t="s">
        <v>128</v>
      </c>
      <c r="P23" s="65" t="s">
        <v>136</v>
      </c>
    </row>
    <row r="24" spans="1:16" ht="45" x14ac:dyDescent="0.25">
      <c r="A24" s="12" t="s">
        <v>14</v>
      </c>
      <c r="B24" s="25" t="s">
        <v>47</v>
      </c>
      <c r="C24" s="2"/>
      <c r="D24" s="47">
        <v>0</v>
      </c>
      <c r="E24" s="2"/>
      <c r="F24" s="2"/>
      <c r="G24" s="2"/>
      <c r="H24" s="2">
        <v>0</v>
      </c>
      <c r="I24" s="2"/>
      <c r="J24" s="2"/>
      <c r="K24" s="2"/>
      <c r="L24" s="2">
        <v>0</v>
      </c>
      <c r="M24" s="2"/>
      <c r="N24" s="2"/>
      <c r="O24" s="5"/>
      <c r="P24" s="40"/>
    </row>
    <row r="25" spans="1:16" ht="85.5" customHeight="1" x14ac:dyDescent="0.25">
      <c r="A25" s="12" t="s">
        <v>45</v>
      </c>
      <c r="B25" s="24" t="s">
        <v>48</v>
      </c>
      <c r="C25" s="2"/>
      <c r="D25" s="47">
        <v>8950</v>
      </c>
      <c r="E25" s="2"/>
      <c r="F25" s="2"/>
      <c r="G25" s="2"/>
      <c r="H25" s="2">
        <v>8950</v>
      </c>
      <c r="I25" s="2"/>
      <c r="J25" s="2"/>
      <c r="K25" s="2"/>
      <c r="L25" s="2">
        <v>8950</v>
      </c>
      <c r="M25" s="2"/>
      <c r="N25" s="2"/>
      <c r="O25" s="61" t="s">
        <v>129</v>
      </c>
      <c r="P25" s="65" t="s">
        <v>108</v>
      </c>
    </row>
    <row r="26" spans="1:16" ht="57" x14ac:dyDescent="0.25">
      <c r="A26" s="14" t="s">
        <v>52</v>
      </c>
      <c r="B26" s="9" t="s">
        <v>49</v>
      </c>
      <c r="C26" s="6">
        <f t="shared" ref="C26:N26" si="3">SUM(C27:C28)</f>
        <v>0</v>
      </c>
      <c r="D26" s="6">
        <f t="shared" si="3"/>
        <v>88391.2</v>
      </c>
      <c r="E26" s="6">
        <f t="shared" si="3"/>
        <v>0</v>
      </c>
      <c r="F26" s="6">
        <f t="shared" si="3"/>
        <v>0</v>
      </c>
      <c r="G26" s="6">
        <f t="shared" si="3"/>
        <v>0</v>
      </c>
      <c r="H26" s="6">
        <f t="shared" si="3"/>
        <v>88391.2</v>
      </c>
      <c r="I26" s="6">
        <f t="shared" si="3"/>
        <v>0</v>
      </c>
      <c r="J26" s="6">
        <f t="shared" si="3"/>
        <v>0</v>
      </c>
      <c r="K26" s="6">
        <f t="shared" si="3"/>
        <v>0</v>
      </c>
      <c r="L26" s="6">
        <f t="shared" si="3"/>
        <v>72582.92</v>
      </c>
      <c r="M26" s="6">
        <f t="shared" si="3"/>
        <v>0</v>
      </c>
      <c r="N26" s="6">
        <f t="shared" si="3"/>
        <v>0</v>
      </c>
      <c r="O26" s="50"/>
      <c r="P26" s="40"/>
    </row>
    <row r="27" spans="1:16" ht="138.75" customHeight="1" x14ac:dyDescent="0.25">
      <c r="A27" s="18" t="s">
        <v>53</v>
      </c>
      <c r="B27" s="13" t="s">
        <v>50</v>
      </c>
      <c r="C27" s="2"/>
      <c r="D27" s="47">
        <v>52307.5</v>
      </c>
      <c r="E27" s="2"/>
      <c r="F27" s="2"/>
      <c r="G27" s="2"/>
      <c r="H27" s="2">
        <v>52307.5</v>
      </c>
      <c r="I27" s="2"/>
      <c r="J27" s="2"/>
      <c r="K27" s="2"/>
      <c r="L27" s="2">
        <v>36499.22</v>
      </c>
      <c r="M27" s="2"/>
      <c r="N27" s="2"/>
      <c r="O27" s="57" t="s">
        <v>116</v>
      </c>
      <c r="P27" s="65" t="s">
        <v>137</v>
      </c>
    </row>
    <row r="28" spans="1:16" ht="124.5" customHeight="1" x14ac:dyDescent="0.25">
      <c r="A28" s="15" t="s">
        <v>54</v>
      </c>
      <c r="B28" s="13" t="s">
        <v>51</v>
      </c>
      <c r="C28" s="2"/>
      <c r="D28" s="47">
        <v>36083.699999999997</v>
      </c>
      <c r="E28" s="2"/>
      <c r="F28" s="2"/>
      <c r="G28" s="2"/>
      <c r="H28" s="2">
        <v>36083.699999999997</v>
      </c>
      <c r="I28" s="2"/>
      <c r="J28" s="2"/>
      <c r="K28" s="2"/>
      <c r="L28" s="2">
        <v>36083.699999999997</v>
      </c>
      <c r="M28" s="2"/>
      <c r="N28" s="2"/>
      <c r="O28" s="54" t="s">
        <v>112</v>
      </c>
      <c r="P28" s="18" t="s">
        <v>108</v>
      </c>
    </row>
    <row r="29" spans="1:16" ht="42.75" x14ac:dyDescent="0.25">
      <c r="A29" s="14" t="s">
        <v>55</v>
      </c>
      <c r="B29" s="9" t="s">
        <v>80</v>
      </c>
      <c r="C29" s="7">
        <f>SUM(C30:C31)</f>
        <v>0</v>
      </c>
      <c r="D29" s="7">
        <f t="shared" ref="D29:N29" si="4">SUM(D30:D31)</f>
        <v>2900</v>
      </c>
      <c r="E29" s="7">
        <f t="shared" si="4"/>
        <v>0</v>
      </c>
      <c r="F29" s="7">
        <f t="shared" si="4"/>
        <v>0</v>
      </c>
      <c r="G29" s="7">
        <f t="shared" si="4"/>
        <v>0</v>
      </c>
      <c r="H29" s="7">
        <f t="shared" si="4"/>
        <v>2900</v>
      </c>
      <c r="I29" s="7">
        <f t="shared" si="4"/>
        <v>0</v>
      </c>
      <c r="J29" s="7">
        <f t="shared" si="4"/>
        <v>0</v>
      </c>
      <c r="K29" s="7">
        <f t="shared" si="4"/>
        <v>0</v>
      </c>
      <c r="L29" s="7">
        <f t="shared" si="4"/>
        <v>150</v>
      </c>
      <c r="M29" s="7">
        <f t="shared" si="4"/>
        <v>0</v>
      </c>
      <c r="N29" s="7">
        <f t="shared" si="4"/>
        <v>0</v>
      </c>
      <c r="O29" s="50"/>
      <c r="P29" s="40"/>
    </row>
    <row r="30" spans="1:16" ht="45" x14ac:dyDescent="0.25">
      <c r="A30" s="15" t="s">
        <v>56</v>
      </c>
      <c r="B30" s="13" t="s">
        <v>58</v>
      </c>
      <c r="C30" s="2"/>
      <c r="D30" s="47">
        <v>2400</v>
      </c>
      <c r="E30" s="2"/>
      <c r="F30" s="2"/>
      <c r="G30" s="2"/>
      <c r="H30" s="2">
        <v>2400</v>
      </c>
      <c r="I30" s="2"/>
      <c r="J30" s="2"/>
      <c r="K30" s="2"/>
      <c r="L30" s="2">
        <v>0</v>
      </c>
      <c r="M30" s="2"/>
      <c r="N30" s="2"/>
      <c r="O30" s="66" t="s">
        <v>144</v>
      </c>
      <c r="P30" s="67" t="s">
        <v>127</v>
      </c>
    </row>
    <row r="31" spans="1:16" ht="90" x14ac:dyDescent="0.25">
      <c r="A31" s="12" t="s">
        <v>57</v>
      </c>
      <c r="B31" s="13" t="s">
        <v>59</v>
      </c>
      <c r="C31" s="2"/>
      <c r="D31" s="47">
        <v>500</v>
      </c>
      <c r="E31" s="2"/>
      <c r="F31" s="2"/>
      <c r="G31" s="2"/>
      <c r="H31" s="2">
        <v>500</v>
      </c>
      <c r="I31" s="2"/>
      <c r="J31" s="2"/>
      <c r="K31" s="2"/>
      <c r="L31" s="2">
        <v>150</v>
      </c>
      <c r="M31" s="2"/>
      <c r="N31" s="2"/>
      <c r="O31" s="63" t="s">
        <v>131</v>
      </c>
      <c r="P31" s="64" t="s">
        <v>138</v>
      </c>
    </row>
    <row r="32" spans="1:16" ht="48" customHeight="1" x14ac:dyDescent="0.25">
      <c r="A32" s="28" t="s">
        <v>81</v>
      </c>
      <c r="B32" s="17" t="s">
        <v>82</v>
      </c>
      <c r="C32" s="27">
        <f>SUM(C33:C37)</f>
        <v>0</v>
      </c>
      <c r="D32" s="27">
        <f t="shared" ref="D32:N32" si="5">SUM(D33:D37)</f>
        <v>10135</v>
      </c>
      <c r="E32" s="27">
        <f t="shared" si="5"/>
        <v>0</v>
      </c>
      <c r="F32" s="27">
        <f t="shared" si="5"/>
        <v>0</v>
      </c>
      <c r="G32" s="27">
        <f t="shared" si="5"/>
        <v>0</v>
      </c>
      <c r="H32" s="27">
        <f t="shared" si="5"/>
        <v>10135</v>
      </c>
      <c r="I32" s="27">
        <f t="shared" si="5"/>
        <v>0</v>
      </c>
      <c r="J32" s="27">
        <f t="shared" si="5"/>
        <v>0</v>
      </c>
      <c r="K32" s="27">
        <f t="shared" si="5"/>
        <v>0</v>
      </c>
      <c r="L32" s="27">
        <f t="shared" si="5"/>
        <v>6129.95</v>
      </c>
      <c r="M32" s="27">
        <f t="shared" si="5"/>
        <v>0</v>
      </c>
      <c r="N32" s="27">
        <f t="shared" si="5"/>
        <v>0</v>
      </c>
      <c r="O32" s="50"/>
      <c r="P32" s="40"/>
    </row>
    <row r="33" spans="1:16" ht="165" x14ac:dyDescent="0.25">
      <c r="A33" s="15" t="s">
        <v>83</v>
      </c>
      <c r="B33" s="13" t="s">
        <v>88</v>
      </c>
      <c r="C33" s="2"/>
      <c r="D33" s="47">
        <v>2080</v>
      </c>
      <c r="E33" s="2"/>
      <c r="F33" s="2"/>
      <c r="G33" s="2"/>
      <c r="H33" s="2">
        <v>2080</v>
      </c>
      <c r="I33" s="2"/>
      <c r="J33" s="2"/>
      <c r="K33" s="2"/>
      <c r="L33" s="2">
        <v>2065</v>
      </c>
      <c r="M33" s="2"/>
      <c r="N33" s="2"/>
      <c r="O33" s="57" t="s">
        <v>122</v>
      </c>
      <c r="P33" s="18" t="s">
        <v>108</v>
      </c>
    </row>
    <row r="34" spans="1:16" ht="75" x14ac:dyDescent="0.25">
      <c r="A34" s="12" t="s">
        <v>84</v>
      </c>
      <c r="B34" s="13" t="s">
        <v>89</v>
      </c>
      <c r="C34" s="2"/>
      <c r="D34" s="47">
        <v>900</v>
      </c>
      <c r="E34" s="2"/>
      <c r="F34" s="2"/>
      <c r="G34" s="2"/>
      <c r="H34" s="2">
        <v>900</v>
      </c>
      <c r="I34" s="2"/>
      <c r="J34" s="2"/>
      <c r="K34" s="2"/>
      <c r="L34" s="2">
        <v>900</v>
      </c>
      <c r="M34" s="2"/>
      <c r="N34" s="2"/>
      <c r="O34" s="57" t="s">
        <v>121</v>
      </c>
      <c r="P34" s="18" t="s">
        <v>108</v>
      </c>
    </row>
    <row r="35" spans="1:16" ht="90" x14ac:dyDescent="0.25">
      <c r="A35" s="15" t="s">
        <v>85</v>
      </c>
      <c r="B35" s="13" t="s">
        <v>90</v>
      </c>
      <c r="C35" s="2"/>
      <c r="D35" s="47">
        <v>2900</v>
      </c>
      <c r="E35" s="2"/>
      <c r="F35" s="2"/>
      <c r="G35" s="2"/>
      <c r="H35" s="2">
        <v>2900</v>
      </c>
      <c r="I35" s="2"/>
      <c r="J35" s="2"/>
      <c r="K35" s="2"/>
      <c r="L35" s="2">
        <v>2691.95</v>
      </c>
      <c r="M35" s="2"/>
      <c r="N35" s="2"/>
      <c r="O35" s="60" t="s">
        <v>120</v>
      </c>
      <c r="P35" s="64" t="s">
        <v>139</v>
      </c>
    </row>
    <row r="36" spans="1:16" ht="105" x14ac:dyDescent="0.25">
      <c r="A36" s="15" t="s">
        <v>86</v>
      </c>
      <c r="B36" s="13" t="s">
        <v>91</v>
      </c>
      <c r="C36" s="2"/>
      <c r="D36" s="47">
        <v>3755</v>
      </c>
      <c r="E36" s="2"/>
      <c r="F36" s="2"/>
      <c r="G36" s="2"/>
      <c r="H36" s="2">
        <v>3755</v>
      </c>
      <c r="I36" s="2"/>
      <c r="J36" s="2"/>
      <c r="K36" s="2"/>
      <c r="L36" s="2">
        <v>0</v>
      </c>
      <c r="M36" s="2"/>
      <c r="N36" s="2"/>
      <c r="O36" s="57" t="s">
        <v>119</v>
      </c>
      <c r="P36" s="64" t="s">
        <v>130</v>
      </c>
    </row>
    <row r="37" spans="1:16" ht="75" x14ac:dyDescent="0.25">
      <c r="A37" s="12" t="s">
        <v>87</v>
      </c>
      <c r="B37" s="13" t="s">
        <v>97</v>
      </c>
      <c r="C37" s="2"/>
      <c r="D37" s="47">
        <v>500</v>
      </c>
      <c r="E37" s="2"/>
      <c r="F37" s="2"/>
      <c r="G37" s="2"/>
      <c r="H37" s="2">
        <v>500</v>
      </c>
      <c r="I37" s="2"/>
      <c r="J37" s="2"/>
      <c r="K37" s="2"/>
      <c r="L37" s="2">
        <v>473</v>
      </c>
      <c r="M37" s="2"/>
      <c r="N37" s="2"/>
      <c r="O37" s="57" t="s">
        <v>118</v>
      </c>
      <c r="P37" s="18" t="s">
        <v>108</v>
      </c>
    </row>
    <row r="38" spans="1:16" x14ac:dyDescent="0.25">
      <c r="A38" s="28" t="s">
        <v>92</v>
      </c>
      <c r="B38" s="17" t="s">
        <v>94</v>
      </c>
      <c r="C38" s="27">
        <f>SUM(C39)</f>
        <v>0</v>
      </c>
      <c r="D38" s="27">
        <f t="shared" ref="D38:N38" si="6">SUM(D39)</f>
        <v>0</v>
      </c>
      <c r="E38" s="27">
        <f t="shared" si="6"/>
        <v>0</v>
      </c>
      <c r="F38" s="27">
        <f t="shared" si="6"/>
        <v>0</v>
      </c>
      <c r="G38" s="27">
        <f t="shared" si="6"/>
        <v>0</v>
      </c>
      <c r="H38" s="27">
        <f t="shared" si="6"/>
        <v>0</v>
      </c>
      <c r="I38" s="27">
        <f t="shared" si="6"/>
        <v>0</v>
      </c>
      <c r="J38" s="27">
        <f t="shared" si="6"/>
        <v>0</v>
      </c>
      <c r="K38" s="27">
        <f t="shared" si="6"/>
        <v>0</v>
      </c>
      <c r="L38" s="27">
        <f t="shared" si="6"/>
        <v>0</v>
      </c>
      <c r="M38" s="27">
        <f t="shared" si="6"/>
        <v>0</v>
      </c>
      <c r="N38" s="27">
        <f t="shared" si="6"/>
        <v>0</v>
      </c>
      <c r="O38" s="30"/>
      <c r="P38" s="35"/>
    </row>
    <row r="39" spans="1:16" ht="75" x14ac:dyDescent="0.25">
      <c r="A39" s="29" t="s">
        <v>93</v>
      </c>
      <c r="B39" s="31" t="s">
        <v>95</v>
      </c>
      <c r="C39" s="2"/>
      <c r="D39" s="47">
        <v>0</v>
      </c>
      <c r="E39" s="2"/>
      <c r="F39" s="2"/>
      <c r="G39" s="2"/>
      <c r="H39" s="47">
        <v>0</v>
      </c>
      <c r="I39" s="2"/>
      <c r="J39" s="2"/>
      <c r="K39" s="2"/>
      <c r="L39" s="47">
        <v>0</v>
      </c>
      <c r="M39" s="2"/>
      <c r="N39" s="2"/>
      <c r="O39" s="11" t="s">
        <v>117</v>
      </c>
      <c r="P39" s="40"/>
    </row>
    <row r="40" spans="1:16" x14ac:dyDescent="0.25">
      <c r="A40" s="12"/>
      <c r="B40" s="17" t="s">
        <v>60</v>
      </c>
      <c r="C40" s="8">
        <f>C14+C17+C22+C26+C29+C32+C38</f>
        <v>0</v>
      </c>
      <c r="D40" s="8">
        <f t="shared" ref="D40:N40" si="7">D14+D17+D22+D26+D29+D32+D38</f>
        <v>158778.35999999999</v>
      </c>
      <c r="E40" s="8">
        <f t="shared" si="7"/>
        <v>0</v>
      </c>
      <c r="F40" s="8">
        <f t="shared" si="7"/>
        <v>0</v>
      </c>
      <c r="G40" s="8">
        <f t="shared" si="7"/>
        <v>0</v>
      </c>
      <c r="H40" s="8">
        <f t="shared" si="7"/>
        <v>158778.35999999999</v>
      </c>
      <c r="I40" s="8">
        <f t="shared" si="7"/>
        <v>0</v>
      </c>
      <c r="J40" s="8">
        <f t="shared" si="7"/>
        <v>0</v>
      </c>
      <c r="K40" s="8">
        <f t="shared" si="7"/>
        <v>0</v>
      </c>
      <c r="L40" s="8">
        <f t="shared" si="7"/>
        <v>111464.49999999999</v>
      </c>
      <c r="M40" s="8">
        <f t="shared" si="7"/>
        <v>0</v>
      </c>
      <c r="N40" s="8">
        <f t="shared" si="7"/>
        <v>0</v>
      </c>
      <c r="O40" s="50"/>
      <c r="P40" s="40"/>
    </row>
    <row r="41" spans="1:16" x14ac:dyDescent="0.25">
      <c r="A41" s="16" t="s">
        <v>15</v>
      </c>
      <c r="B41" s="73" t="s">
        <v>73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5"/>
    </row>
    <row r="42" spans="1:16" ht="71.25" x14ac:dyDescent="0.25">
      <c r="A42" s="16" t="s">
        <v>16</v>
      </c>
      <c r="B42" s="17" t="s">
        <v>96</v>
      </c>
      <c r="C42" s="27">
        <f>SUM(C43:C47)</f>
        <v>0</v>
      </c>
      <c r="D42" s="27">
        <f t="shared" ref="D42:N42" si="8">SUM(D43:D47)</f>
        <v>25070</v>
      </c>
      <c r="E42" s="27">
        <f t="shared" si="8"/>
        <v>0</v>
      </c>
      <c r="F42" s="27">
        <f t="shared" si="8"/>
        <v>0</v>
      </c>
      <c r="G42" s="27">
        <f t="shared" si="8"/>
        <v>0</v>
      </c>
      <c r="H42" s="27">
        <f t="shared" si="8"/>
        <v>25070</v>
      </c>
      <c r="I42" s="27">
        <f t="shared" si="8"/>
        <v>0</v>
      </c>
      <c r="J42" s="27">
        <f t="shared" si="8"/>
        <v>0</v>
      </c>
      <c r="K42" s="27">
        <f t="shared" si="8"/>
        <v>0</v>
      </c>
      <c r="L42" s="27">
        <f t="shared" si="8"/>
        <v>21679.77</v>
      </c>
      <c r="M42" s="27">
        <f t="shared" si="8"/>
        <v>0</v>
      </c>
      <c r="N42" s="27">
        <f t="shared" si="8"/>
        <v>0</v>
      </c>
      <c r="O42" s="50"/>
      <c r="P42" s="40"/>
    </row>
    <row r="43" spans="1:16" ht="120" customHeight="1" x14ac:dyDescent="0.25">
      <c r="A43" s="49" t="s">
        <v>17</v>
      </c>
      <c r="B43" s="10" t="s">
        <v>28</v>
      </c>
      <c r="C43" s="2"/>
      <c r="D43" s="47">
        <v>0</v>
      </c>
      <c r="E43" s="2"/>
      <c r="F43" s="2"/>
      <c r="G43" s="2"/>
      <c r="H43" s="2">
        <v>0</v>
      </c>
      <c r="I43" s="2"/>
      <c r="J43" s="2"/>
      <c r="K43" s="2"/>
      <c r="L43" s="2">
        <v>0</v>
      </c>
      <c r="M43" s="2"/>
      <c r="N43" s="2"/>
      <c r="O43" s="11"/>
      <c r="P43" s="11"/>
    </row>
    <row r="44" spans="1:16" ht="30" x14ac:dyDescent="0.25">
      <c r="A44" s="49" t="s">
        <v>18</v>
      </c>
      <c r="B44" s="10" t="s">
        <v>29</v>
      </c>
      <c r="C44" s="2"/>
      <c r="D44" s="47">
        <v>0</v>
      </c>
      <c r="E44" s="2"/>
      <c r="F44" s="2"/>
      <c r="G44" s="2"/>
      <c r="H44" s="2">
        <v>0</v>
      </c>
      <c r="I44" s="2"/>
      <c r="J44" s="2"/>
      <c r="K44" s="2"/>
      <c r="L44" s="2">
        <v>0</v>
      </c>
      <c r="M44" s="2"/>
      <c r="N44" s="2"/>
      <c r="O44" s="11"/>
      <c r="P44" s="40"/>
    </row>
    <row r="45" spans="1:16" ht="30" x14ac:dyDescent="0.25">
      <c r="A45" s="49" t="s">
        <v>61</v>
      </c>
      <c r="B45" s="10" t="s">
        <v>64</v>
      </c>
      <c r="C45" s="2"/>
      <c r="D45" s="47">
        <v>0</v>
      </c>
      <c r="E45" s="2"/>
      <c r="F45" s="2"/>
      <c r="G45" s="2"/>
      <c r="H45" s="2">
        <v>0</v>
      </c>
      <c r="I45" s="2"/>
      <c r="J45" s="2"/>
      <c r="K45" s="2"/>
      <c r="L45" s="2">
        <v>0</v>
      </c>
      <c r="M45" s="2"/>
      <c r="N45" s="2"/>
      <c r="O45" s="11"/>
      <c r="P45" s="40"/>
    </row>
    <row r="46" spans="1:16" ht="226.5" customHeight="1" x14ac:dyDescent="0.25">
      <c r="A46" s="49" t="s">
        <v>62</v>
      </c>
      <c r="B46" s="10" t="s">
        <v>65</v>
      </c>
      <c r="C46" s="2"/>
      <c r="D46" s="47">
        <v>1100</v>
      </c>
      <c r="E46" s="2"/>
      <c r="F46" s="2"/>
      <c r="G46" s="2"/>
      <c r="H46" s="2">
        <v>1100</v>
      </c>
      <c r="I46" s="2"/>
      <c r="J46" s="2"/>
      <c r="K46" s="2"/>
      <c r="L46" s="2">
        <v>1100</v>
      </c>
      <c r="M46" s="2"/>
      <c r="N46" s="2"/>
      <c r="O46" s="53" t="s">
        <v>113</v>
      </c>
      <c r="P46" s="18" t="s">
        <v>108</v>
      </c>
    </row>
    <row r="47" spans="1:16" ht="123" customHeight="1" x14ac:dyDescent="0.25">
      <c r="A47" s="26" t="s">
        <v>63</v>
      </c>
      <c r="B47" s="10" t="s">
        <v>66</v>
      </c>
      <c r="C47" s="2"/>
      <c r="D47" s="47">
        <v>23970</v>
      </c>
      <c r="E47" s="2"/>
      <c r="F47" s="2"/>
      <c r="G47" s="2"/>
      <c r="H47" s="2">
        <v>23970</v>
      </c>
      <c r="I47" s="2"/>
      <c r="J47" s="2"/>
      <c r="K47" s="2"/>
      <c r="L47" s="2">
        <v>20579.77</v>
      </c>
      <c r="M47" s="2"/>
      <c r="N47" s="2"/>
      <c r="O47" s="55" t="s">
        <v>132</v>
      </c>
      <c r="P47" s="64" t="s">
        <v>140</v>
      </c>
    </row>
    <row r="48" spans="1:16" ht="219" customHeight="1" x14ac:dyDescent="0.25">
      <c r="A48" s="85"/>
      <c r="B48" s="10" t="s">
        <v>148</v>
      </c>
      <c r="C48" s="2"/>
      <c r="D48" s="47">
        <v>0</v>
      </c>
      <c r="E48" s="2"/>
      <c r="F48" s="2"/>
      <c r="G48" s="2"/>
      <c r="H48" s="2">
        <v>0</v>
      </c>
      <c r="I48" s="2"/>
      <c r="J48" s="2"/>
      <c r="K48" s="2"/>
      <c r="L48" s="2"/>
      <c r="M48" s="2"/>
      <c r="N48" s="2">
        <v>37480</v>
      </c>
      <c r="O48" s="55" t="s">
        <v>149</v>
      </c>
      <c r="P48" s="72" t="s">
        <v>108</v>
      </c>
    </row>
    <row r="49" spans="1:16" ht="57" x14ac:dyDescent="0.25">
      <c r="A49" s="16" t="s">
        <v>19</v>
      </c>
      <c r="B49" s="17" t="s">
        <v>67</v>
      </c>
      <c r="C49" s="7">
        <f t="shared" ref="C49:N49" si="9">SUM(C50:C51)</f>
        <v>0</v>
      </c>
      <c r="D49" s="7">
        <f t="shared" si="9"/>
        <v>0</v>
      </c>
      <c r="E49" s="7">
        <f t="shared" si="9"/>
        <v>0</v>
      </c>
      <c r="F49" s="7">
        <f t="shared" si="9"/>
        <v>0</v>
      </c>
      <c r="G49" s="7">
        <f t="shared" si="9"/>
        <v>0</v>
      </c>
      <c r="H49" s="7">
        <f t="shared" si="9"/>
        <v>0</v>
      </c>
      <c r="I49" s="7">
        <f t="shared" si="9"/>
        <v>0</v>
      </c>
      <c r="J49" s="7">
        <f t="shared" si="9"/>
        <v>0</v>
      </c>
      <c r="K49" s="7">
        <f t="shared" si="9"/>
        <v>0</v>
      </c>
      <c r="L49" s="7">
        <f t="shared" si="9"/>
        <v>0</v>
      </c>
      <c r="M49" s="7">
        <f t="shared" si="9"/>
        <v>0</v>
      </c>
      <c r="N49" s="7">
        <f t="shared" si="9"/>
        <v>0</v>
      </c>
      <c r="O49" s="50"/>
      <c r="P49" s="40"/>
    </row>
    <row r="50" spans="1:16" ht="30" x14ac:dyDescent="0.25">
      <c r="A50" s="49" t="s">
        <v>20</v>
      </c>
      <c r="B50" s="13" t="s">
        <v>68</v>
      </c>
      <c r="C50" s="2"/>
      <c r="D50" s="48">
        <v>0</v>
      </c>
      <c r="E50" s="2"/>
      <c r="F50" s="2"/>
      <c r="G50" s="2"/>
      <c r="H50" s="2">
        <v>0</v>
      </c>
      <c r="I50" s="2"/>
      <c r="J50" s="2"/>
      <c r="K50" s="2"/>
      <c r="L50" s="2">
        <v>0</v>
      </c>
      <c r="M50" s="2"/>
      <c r="N50" s="3"/>
      <c r="O50" s="53"/>
      <c r="P50" s="40"/>
    </row>
    <row r="51" spans="1:16" ht="60" x14ac:dyDescent="0.25">
      <c r="A51" s="49" t="s">
        <v>21</v>
      </c>
      <c r="B51" s="13" t="s">
        <v>69</v>
      </c>
      <c r="C51" s="2"/>
      <c r="D51" s="48">
        <v>0</v>
      </c>
      <c r="E51" s="2"/>
      <c r="F51" s="2"/>
      <c r="G51" s="2"/>
      <c r="H51" s="2">
        <v>0</v>
      </c>
      <c r="I51" s="2"/>
      <c r="J51" s="2"/>
      <c r="K51" s="2"/>
      <c r="L51" s="2">
        <v>0</v>
      </c>
      <c r="M51" s="2"/>
      <c r="N51" s="3"/>
      <c r="O51" s="53"/>
      <c r="P51" s="40"/>
    </row>
    <row r="52" spans="1:16" ht="40.5" customHeight="1" x14ac:dyDescent="0.25">
      <c r="A52" s="12"/>
      <c r="B52" s="17" t="s">
        <v>22</v>
      </c>
      <c r="C52" s="8">
        <f>C42+C49</f>
        <v>0</v>
      </c>
      <c r="D52" s="8">
        <f t="shared" ref="D52:N52" si="10">D42+D49</f>
        <v>25070</v>
      </c>
      <c r="E52" s="8">
        <f t="shared" si="10"/>
        <v>0</v>
      </c>
      <c r="F52" s="8">
        <f t="shared" si="10"/>
        <v>0</v>
      </c>
      <c r="G52" s="8">
        <f t="shared" si="10"/>
        <v>0</v>
      </c>
      <c r="H52" s="8">
        <f t="shared" si="10"/>
        <v>25070</v>
      </c>
      <c r="I52" s="8">
        <f t="shared" si="10"/>
        <v>0</v>
      </c>
      <c r="J52" s="8">
        <f t="shared" si="10"/>
        <v>0</v>
      </c>
      <c r="K52" s="8">
        <f t="shared" si="10"/>
        <v>0</v>
      </c>
      <c r="L52" s="8">
        <f t="shared" si="10"/>
        <v>21679.77</v>
      </c>
      <c r="M52" s="8">
        <f t="shared" si="10"/>
        <v>0</v>
      </c>
      <c r="N52" s="8">
        <f t="shared" si="10"/>
        <v>0</v>
      </c>
      <c r="O52" s="50"/>
      <c r="P52" s="40"/>
    </row>
    <row r="53" spans="1:16" x14ac:dyDescent="0.25">
      <c r="A53" s="16" t="s">
        <v>23</v>
      </c>
      <c r="B53" s="73" t="s">
        <v>74</v>
      </c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5"/>
    </row>
    <row r="54" spans="1:16" ht="42.75" x14ac:dyDescent="0.25">
      <c r="A54" s="16" t="s">
        <v>24</v>
      </c>
      <c r="B54" s="17" t="s">
        <v>75</v>
      </c>
      <c r="C54" s="27">
        <f>SUM(C55:C56)</f>
        <v>0</v>
      </c>
      <c r="D54" s="27">
        <f t="shared" ref="D54:N54" si="11">SUM(D55:D56)</f>
        <v>13513.4</v>
      </c>
      <c r="E54" s="27">
        <f t="shared" si="11"/>
        <v>0</v>
      </c>
      <c r="F54" s="27">
        <f t="shared" si="11"/>
        <v>0</v>
      </c>
      <c r="G54" s="27">
        <f t="shared" si="11"/>
        <v>0</v>
      </c>
      <c r="H54" s="27">
        <f t="shared" si="11"/>
        <v>13513.4</v>
      </c>
      <c r="I54" s="27">
        <f t="shared" si="11"/>
        <v>0</v>
      </c>
      <c r="J54" s="27">
        <f t="shared" si="11"/>
        <v>0</v>
      </c>
      <c r="K54" s="27">
        <f t="shared" si="11"/>
        <v>0</v>
      </c>
      <c r="L54" s="27">
        <f t="shared" si="11"/>
        <v>12337</v>
      </c>
      <c r="M54" s="27">
        <f t="shared" si="11"/>
        <v>0</v>
      </c>
      <c r="N54" s="27">
        <f t="shared" si="11"/>
        <v>0</v>
      </c>
      <c r="O54" s="50"/>
      <c r="P54" s="40"/>
    </row>
    <row r="55" spans="1:16" ht="45" x14ac:dyDescent="0.25">
      <c r="A55" s="49" t="s">
        <v>25</v>
      </c>
      <c r="B55" s="10" t="s">
        <v>76</v>
      </c>
      <c r="C55" s="2"/>
      <c r="D55" s="47">
        <v>667</v>
      </c>
      <c r="E55" s="2"/>
      <c r="F55" s="2"/>
      <c r="G55" s="2"/>
      <c r="H55" s="2">
        <v>667</v>
      </c>
      <c r="I55" s="2"/>
      <c r="J55" s="2"/>
      <c r="K55" s="2"/>
      <c r="L55" s="2">
        <v>667</v>
      </c>
      <c r="M55" s="2"/>
      <c r="N55" s="2"/>
      <c r="O55" s="56" t="s">
        <v>109</v>
      </c>
      <c r="P55" s="18" t="s">
        <v>108</v>
      </c>
    </row>
    <row r="56" spans="1:16" ht="93.75" customHeight="1" x14ac:dyDescent="0.25">
      <c r="A56" s="49" t="s">
        <v>70</v>
      </c>
      <c r="B56" s="10" t="s">
        <v>98</v>
      </c>
      <c r="C56" s="2"/>
      <c r="D56" s="47">
        <v>12846.4</v>
      </c>
      <c r="E56" s="2"/>
      <c r="F56" s="2"/>
      <c r="G56" s="2"/>
      <c r="H56" s="2">
        <v>12846.4</v>
      </c>
      <c r="I56" s="2"/>
      <c r="J56" s="2"/>
      <c r="K56" s="2"/>
      <c r="L56" s="2">
        <v>11670</v>
      </c>
      <c r="M56" s="2"/>
      <c r="N56" s="2"/>
      <c r="O56" s="11" t="s">
        <v>104</v>
      </c>
      <c r="P56" s="64" t="s">
        <v>141</v>
      </c>
    </row>
    <row r="57" spans="1:16" ht="42.75" x14ac:dyDescent="0.25">
      <c r="A57" s="16" t="s">
        <v>102</v>
      </c>
      <c r="B57" s="17" t="s">
        <v>103</v>
      </c>
      <c r="C57" s="7">
        <f t="shared" ref="C57:N57" si="12">SUM(C58:C59)</f>
        <v>0</v>
      </c>
      <c r="D57" s="7">
        <f t="shared" si="12"/>
        <v>12159</v>
      </c>
      <c r="E57" s="7">
        <f t="shared" si="12"/>
        <v>0</v>
      </c>
      <c r="F57" s="7">
        <f t="shared" si="12"/>
        <v>0</v>
      </c>
      <c r="G57" s="7">
        <f t="shared" si="12"/>
        <v>0</v>
      </c>
      <c r="H57" s="7">
        <f t="shared" si="12"/>
        <v>12159</v>
      </c>
      <c r="I57" s="7">
        <f t="shared" si="12"/>
        <v>0</v>
      </c>
      <c r="J57" s="7">
        <f t="shared" si="12"/>
        <v>0</v>
      </c>
      <c r="K57" s="7">
        <f t="shared" si="12"/>
        <v>0</v>
      </c>
      <c r="L57" s="7">
        <f t="shared" si="12"/>
        <v>7759</v>
      </c>
      <c r="M57" s="7">
        <f t="shared" si="12"/>
        <v>0</v>
      </c>
      <c r="N57" s="7">
        <f t="shared" si="12"/>
        <v>0</v>
      </c>
      <c r="O57" s="50"/>
      <c r="P57" s="40"/>
    </row>
    <row r="58" spans="1:16" ht="45" x14ac:dyDescent="0.25">
      <c r="A58" s="49" t="s">
        <v>26</v>
      </c>
      <c r="B58" s="13" t="s">
        <v>30</v>
      </c>
      <c r="C58" s="2"/>
      <c r="D58" s="48">
        <v>7759</v>
      </c>
      <c r="E58" s="2"/>
      <c r="F58" s="2"/>
      <c r="G58" s="2"/>
      <c r="H58" s="2">
        <v>7759</v>
      </c>
      <c r="I58" s="2"/>
      <c r="J58" s="2"/>
      <c r="K58" s="2"/>
      <c r="L58" s="2">
        <v>7759</v>
      </c>
      <c r="M58" s="2"/>
      <c r="N58" s="3"/>
      <c r="O58" s="56" t="s">
        <v>110</v>
      </c>
      <c r="P58" s="18" t="s">
        <v>108</v>
      </c>
    </row>
    <row r="59" spans="1:16" ht="93" customHeight="1" x14ac:dyDescent="0.25">
      <c r="A59" s="49" t="s">
        <v>71</v>
      </c>
      <c r="B59" s="13" t="s">
        <v>77</v>
      </c>
      <c r="C59" s="2"/>
      <c r="D59" s="48">
        <v>4400</v>
      </c>
      <c r="E59" s="2"/>
      <c r="F59" s="2"/>
      <c r="G59" s="2"/>
      <c r="H59" s="2">
        <v>4400</v>
      </c>
      <c r="I59" s="2"/>
      <c r="J59" s="2"/>
      <c r="K59" s="2"/>
      <c r="L59" s="2">
        <v>0</v>
      </c>
      <c r="M59" s="2"/>
      <c r="N59" s="3"/>
      <c r="O59" s="58" t="s">
        <v>125</v>
      </c>
      <c r="P59" s="59" t="s">
        <v>126</v>
      </c>
    </row>
    <row r="60" spans="1:16" x14ac:dyDescent="0.25">
      <c r="A60" s="12"/>
      <c r="B60" s="17" t="s">
        <v>27</v>
      </c>
      <c r="C60" s="8">
        <f>C54+C57</f>
        <v>0</v>
      </c>
      <c r="D60" s="8">
        <f t="shared" ref="D60:N60" si="13">D54+D57</f>
        <v>25672.400000000001</v>
      </c>
      <c r="E60" s="8">
        <f t="shared" si="13"/>
        <v>0</v>
      </c>
      <c r="F60" s="8">
        <f t="shared" si="13"/>
        <v>0</v>
      </c>
      <c r="G60" s="8">
        <f t="shared" si="13"/>
        <v>0</v>
      </c>
      <c r="H60" s="8">
        <f t="shared" si="13"/>
        <v>25672.400000000001</v>
      </c>
      <c r="I60" s="8">
        <f t="shared" si="13"/>
        <v>0</v>
      </c>
      <c r="J60" s="8">
        <f t="shared" si="13"/>
        <v>0</v>
      </c>
      <c r="K60" s="8">
        <f t="shared" si="13"/>
        <v>0</v>
      </c>
      <c r="L60" s="8">
        <f t="shared" si="13"/>
        <v>20096</v>
      </c>
      <c r="M60" s="8">
        <f t="shared" si="13"/>
        <v>0</v>
      </c>
      <c r="N60" s="8">
        <f t="shared" si="13"/>
        <v>0</v>
      </c>
      <c r="O60" s="50"/>
      <c r="P60" s="40"/>
    </row>
    <row r="61" spans="1:16" x14ac:dyDescent="0.25">
      <c r="A61" s="40"/>
      <c r="B61" s="35" t="s">
        <v>78</v>
      </c>
      <c r="C61" s="33">
        <f>SUM(C40,C52,C60)</f>
        <v>0</v>
      </c>
      <c r="D61" s="33">
        <f t="shared" ref="D61:N61" si="14">SUM(D40,D52,D60)</f>
        <v>209520.75999999998</v>
      </c>
      <c r="E61" s="33">
        <f t="shared" si="14"/>
        <v>0</v>
      </c>
      <c r="F61" s="33">
        <f t="shared" si="14"/>
        <v>0</v>
      </c>
      <c r="G61" s="33">
        <f t="shared" si="14"/>
        <v>0</v>
      </c>
      <c r="H61" s="33">
        <f t="shared" si="14"/>
        <v>209520.75999999998</v>
      </c>
      <c r="I61" s="33">
        <f t="shared" si="14"/>
        <v>0</v>
      </c>
      <c r="J61" s="33">
        <f t="shared" si="14"/>
        <v>0</v>
      </c>
      <c r="K61" s="33">
        <f t="shared" si="14"/>
        <v>0</v>
      </c>
      <c r="L61" s="33">
        <f t="shared" si="14"/>
        <v>153240.26999999999</v>
      </c>
      <c r="M61" s="33">
        <f t="shared" si="14"/>
        <v>0</v>
      </c>
      <c r="N61" s="33">
        <f>37480</f>
        <v>37480</v>
      </c>
      <c r="O61" s="42"/>
      <c r="P61" s="40"/>
    </row>
    <row r="63" spans="1:16" ht="100.5" x14ac:dyDescent="0.25">
      <c r="A63" s="51"/>
      <c r="B63" s="68" t="s">
        <v>111</v>
      </c>
      <c r="C63" s="40"/>
      <c r="D63" s="40"/>
      <c r="E63" s="40"/>
      <c r="F63" s="40"/>
      <c r="G63" s="40"/>
      <c r="H63" s="40"/>
      <c r="I63" s="40"/>
      <c r="J63" s="40"/>
      <c r="K63" s="40"/>
      <c r="L63" s="18">
        <v>80.62</v>
      </c>
      <c r="M63" s="69"/>
      <c r="N63" s="69"/>
      <c r="O63" s="70" t="s">
        <v>142</v>
      </c>
      <c r="P63" s="52"/>
    </row>
    <row r="82" ht="45" customHeight="1" x14ac:dyDescent="0.25"/>
    <row r="87" ht="15" customHeight="1" x14ac:dyDescent="0.25"/>
    <row r="100" ht="30" customHeight="1" x14ac:dyDescent="0.25"/>
    <row r="114" ht="28.5" customHeight="1" x14ac:dyDescent="0.25"/>
    <row r="116" ht="15" customHeight="1" x14ac:dyDescent="0.25"/>
    <row r="124" ht="15" customHeight="1" x14ac:dyDescent="0.25"/>
    <row r="125" ht="15" customHeight="1" x14ac:dyDescent="0.25"/>
    <row r="126" ht="15" customHeight="1" x14ac:dyDescent="0.25"/>
  </sheetData>
  <mergeCells count="25">
    <mergeCell ref="B1:P1"/>
    <mergeCell ref="P2:P8"/>
    <mergeCell ref="P9:P11"/>
    <mergeCell ref="J10:J11"/>
    <mergeCell ref="K10:K11"/>
    <mergeCell ref="L10:L11"/>
    <mergeCell ref="M10:M11"/>
    <mergeCell ref="N10:N11"/>
    <mergeCell ref="G9:J9"/>
    <mergeCell ref="K9:N9"/>
    <mergeCell ref="O9:O11"/>
    <mergeCell ref="C10:C11"/>
    <mergeCell ref="D10:D11"/>
    <mergeCell ref="E10:E11"/>
    <mergeCell ref="F10:F11"/>
    <mergeCell ref="G10:G11"/>
    <mergeCell ref="B13:P13"/>
    <mergeCell ref="B41:P41"/>
    <mergeCell ref="B53:P53"/>
    <mergeCell ref="A2:O2"/>
    <mergeCell ref="H10:H11"/>
    <mergeCell ref="I10:I11"/>
    <mergeCell ref="A9:A11"/>
    <mergeCell ref="B9:B11"/>
    <mergeCell ref="C9:F9"/>
  </mergeCells>
  <pageMargins left="0.7" right="0.7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ГП_Туризм_2020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2021-02-24T12:27:26Z</dcterms:modified>
</cp:coreProperties>
</file>